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gin\OneDrive\Desktop\Git Hub\Meta-analysis-for-OXTR-trafficking\data\"/>
    </mc:Choice>
  </mc:AlternateContent>
  <xr:revisionPtr revIDLastSave="0" documentId="13_ncr:1_{B696018E-82C6-4CC9-832D-6AB79F770902}" xr6:coauthVersionLast="47" xr6:coauthVersionMax="47" xr10:uidLastSave="{00000000-0000-0000-0000-000000000000}"/>
  <bookViews>
    <workbookView xWindow="-108" yWindow="-108" windowWidth="30168" windowHeight="19584" xr2:uid="{555C20E1-55BB-4ACF-8D0B-2300BA743A35}"/>
  </bookViews>
  <sheets>
    <sheet name="all_params" sheetId="1" r:id="rId1"/>
    <sheet name="Selected parameters" sheetId="2" r:id="rId2"/>
    <sheet name="Sheet2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6" i="3" l="1"/>
  <c r="K22" i="3"/>
  <c r="M7" i="3"/>
  <c r="J48" i="3"/>
  <c r="K42" i="3"/>
  <c r="K19" i="3"/>
  <c r="J19" i="3"/>
  <c r="I18" i="3"/>
  <c r="I16" i="3"/>
  <c r="K38" i="3"/>
  <c r="J38" i="3"/>
  <c r="I38" i="3"/>
</calcChain>
</file>

<file path=xl/sharedStrings.xml><?xml version="1.0" encoding="utf-8"?>
<sst xmlns="http://schemas.openxmlformats.org/spreadsheetml/2006/main" count="1384" uniqueCount="533">
  <si>
    <t>Symbol</t>
  </si>
  <si>
    <t>Parameter</t>
  </si>
  <si>
    <t>Reference</t>
  </si>
  <si>
    <t>Receptor</t>
  </si>
  <si>
    <t>Method</t>
  </si>
  <si>
    <t>Ligand/Receptor Source</t>
  </si>
  <si>
    <t>Kd</t>
  </si>
  <si>
    <t>Note</t>
  </si>
  <si>
    <t>Kon, Koff</t>
  </si>
  <si>
    <t>OXT:OXTR Binding Affinity</t>
  </si>
  <si>
    <t>Oxytocin</t>
  </si>
  <si>
    <t xml:space="preserve">Oxytocin receptor </t>
  </si>
  <si>
    <t>Western Blot</t>
  </si>
  <si>
    <t>Human myometrial cells</t>
  </si>
  <si>
    <t>6.8 x 10E5</t>
  </si>
  <si>
    <t>1.6 nM</t>
  </si>
  <si>
    <t>-</t>
  </si>
  <si>
    <t>OXR:Gprotein binding affinity</t>
  </si>
  <si>
    <t>Muscarinic Receptor (M3R, M1R)</t>
  </si>
  <si>
    <t>Quantitative FRET</t>
  </si>
  <si>
    <t>HEK293 Cells</t>
  </si>
  <si>
    <t>0.54  ± 0.12</t>
  </si>
  <si>
    <t>Gq</t>
  </si>
  <si>
    <t>BRET</t>
  </si>
  <si>
    <t>Gq/Gi/G12</t>
  </si>
  <si>
    <t>Kphs, kdephs</t>
  </si>
  <si>
    <t>GRK-mediated phosphorylation &amp; dephosphorylation rate</t>
  </si>
  <si>
    <t>COS7 cells</t>
  </si>
  <si>
    <t>V. Iyer et al., 2006</t>
  </si>
  <si>
    <t>GRK</t>
  </si>
  <si>
    <t xml:space="preserve">Beta2-adregenic </t>
  </si>
  <si>
    <t>HEK293 cells</t>
  </si>
  <si>
    <t>Kact= GDP dissociation rate constant; Kinact = GTP hydrolysis</t>
  </si>
  <si>
    <t xml:space="preserve">Fig. 3 </t>
  </si>
  <si>
    <t>Gehret and Hinkel 2010</t>
  </si>
  <si>
    <t>ELISA</t>
  </si>
  <si>
    <t>Table 1</t>
  </si>
  <si>
    <t>They have data for 5 min and 60 min agaonist (for the phs initial conc. We may come abck to table 1)</t>
  </si>
  <si>
    <t>PKA</t>
  </si>
  <si>
    <t>Kact, Kinact</t>
  </si>
  <si>
    <t>Gprotein activation and inactivation</t>
  </si>
  <si>
    <t>[α-32P]GDP</t>
  </si>
  <si>
    <t>M1 muscarinic cholinergic receptors</t>
  </si>
  <si>
    <t>Radiolabelling</t>
  </si>
  <si>
    <t>Purfied proteins and vesicles</t>
  </si>
  <si>
    <t>9~12</t>
  </si>
  <si>
    <t>Binding Partner</t>
  </si>
  <si>
    <t>Kba</t>
  </si>
  <si>
    <t>OTR:Beta arrestin binding rate</t>
  </si>
  <si>
    <t>Oxytocin Receptor</t>
  </si>
  <si>
    <t>HEK cells</t>
  </si>
  <si>
    <t>0.038 [0.034, 0.043]</t>
  </si>
  <si>
    <t>Beta arrestin 2</t>
  </si>
  <si>
    <t xml:space="preserve">0.0133 ± 0.00178 </t>
  </si>
  <si>
    <t>Beta arrestin 1</t>
  </si>
  <si>
    <t xml:space="preserve">0.00582 ± 0.000761 </t>
  </si>
  <si>
    <t xml:space="preserve">0.0193 ± 0.00153 </t>
  </si>
  <si>
    <t xml:space="preserve">0.00417 ± 0.000980 </t>
  </si>
  <si>
    <t>Angiotensin II Receptor</t>
  </si>
  <si>
    <t xml:space="preserve">0.0276 ± 0.00173 </t>
  </si>
  <si>
    <t xml:space="preserve">0.0261 ± 0.00126 </t>
  </si>
  <si>
    <t xml:space="preserve">0.0194 ± 0.0010 </t>
  </si>
  <si>
    <t xml:space="preserve">0.0361 ± 0.00195 </t>
  </si>
  <si>
    <t>FRET</t>
  </si>
  <si>
    <t xml:space="preserve">0.035 ± 0.01 </t>
  </si>
  <si>
    <t>Kint</t>
  </si>
  <si>
    <t>Phosphorylated OTR internalization</t>
  </si>
  <si>
    <t>M. P. Smith, et al., 2006</t>
  </si>
  <si>
    <t>ELISA, HA-OTR</t>
  </si>
  <si>
    <t>0.16-0.46</t>
  </si>
  <si>
    <t>HEK293 cells  tansfected with LHR</t>
  </si>
  <si>
    <t>V1R</t>
  </si>
  <si>
    <t xml:space="preserve">CHO cells </t>
  </si>
  <si>
    <t>V2R</t>
  </si>
  <si>
    <t>Immunofluorescence microscopy</t>
  </si>
  <si>
    <t>0.099-0.12</t>
  </si>
  <si>
    <t>Thibonnier et al. 2000</t>
  </si>
  <si>
    <t>Radioligand binding assays</t>
  </si>
  <si>
    <t xml:space="preserve">Stably transfected CHO cells </t>
  </si>
  <si>
    <t xml:space="preserve">CXCR7 </t>
  </si>
  <si>
    <t>DERET</t>
  </si>
  <si>
    <t>CHO or HEK-293 cells</t>
  </si>
  <si>
    <t>D. A. Bulseco 1996</t>
  </si>
  <si>
    <t>CHO cells</t>
  </si>
  <si>
    <t xml:space="preserve">Protease-activated receptor-1 (PAR1), a G protein–coupled receptor </t>
  </si>
  <si>
    <t>Mandic et al. 2014</t>
  </si>
  <si>
    <t>(GPCR) for thrombi; half-life is given as 15 mins in the paper</t>
  </si>
  <si>
    <t>Kcons_int</t>
  </si>
  <si>
    <t>Constitutive OTR internalization</t>
  </si>
  <si>
    <t>Marco Scarselli, et al., 2009</t>
  </si>
  <si>
    <t>M3 Receptor</t>
  </si>
  <si>
    <t>Immunofluorescence imaging, HA-OTR</t>
  </si>
  <si>
    <t>HeLa Cells</t>
  </si>
  <si>
    <t>0.011 [0.008, 0.013]</t>
  </si>
  <si>
    <t>Ub-deficient PAR1</t>
  </si>
  <si>
    <t>Flow cytometry</t>
  </si>
  <si>
    <t>Rat basophilic leukemia cells clone 2H3 (RBL 2H3)</t>
  </si>
  <si>
    <t>KrecEE</t>
  </si>
  <si>
    <t>OXTR recycling rate (back to surface)</t>
  </si>
  <si>
    <t>Francesca Conti, et al., 2009</t>
  </si>
  <si>
    <t>Immunofluorescence imaging</t>
  </si>
  <si>
    <t>hTERT human myometrial cells</t>
  </si>
  <si>
    <t>0.046-0.069</t>
  </si>
  <si>
    <t>P2Y12 Receptor</t>
  </si>
  <si>
    <t>human astrocytoma cells</t>
  </si>
  <si>
    <t>P2Y1 Receptor</t>
  </si>
  <si>
    <t>Transferrin receptor</t>
  </si>
  <si>
    <t>CXCR7</t>
  </si>
  <si>
    <t>Fluorescence Microscopy</t>
  </si>
  <si>
    <t xml:space="preserve">B82  fribroblasts </t>
  </si>
  <si>
    <t>Kexpt</t>
  </si>
  <si>
    <t xml:space="preserve">Export rate constant of receptor from Golgi/ER/Nucleus Complex to plasma membrane </t>
  </si>
  <si>
    <t>M. Zhang, et al., 2016</t>
  </si>
  <si>
    <t>Alpha2AR</t>
  </si>
  <si>
    <t>Ligand binding</t>
  </si>
  <si>
    <t xml:space="preserve">Protein </t>
  </si>
  <si>
    <t>Krgt</t>
  </si>
  <si>
    <t>Retrograde transport to Golgi</t>
  </si>
  <si>
    <t>tsO45-(GFP)</t>
  </si>
  <si>
    <t>Simulated value based on Figure 3 (Fluorescence microscopy)</t>
  </si>
  <si>
    <t>Hela Cells</t>
  </si>
  <si>
    <t>I-Nerve Growth Factor</t>
  </si>
  <si>
    <t xml:space="preserve"> Rat Sympathetic Neurons</t>
  </si>
  <si>
    <t>Kdeg</t>
  </si>
  <si>
    <t>Total receptor degradation rate (or based on the schematic, it means receptor trafficking to lysosome?)</t>
  </si>
  <si>
    <t>K. Lee, et al., 2021</t>
  </si>
  <si>
    <t>ADRA1A and ADRB1</t>
  </si>
  <si>
    <t>SNAP-CHX-Chase Assays</t>
  </si>
  <si>
    <t>0.0005-0.016</t>
  </si>
  <si>
    <t>S. L. Shyng &amp; M. M. Salpeter 1989</t>
  </si>
  <si>
    <t xml:space="preserve">TEM autoradiography </t>
  </si>
  <si>
    <t xml:space="preserve">adult female white mice </t>
  </si>
  <si>
    <t>Female Lewis rat</t>
  </si>
  <si>
    <t>Serotonin receptor</t>
  </si>
  <si>
    <t>Pregnant Sprague–Dawley rat</t>
  </si>
  <si>
    <t>W. Liang &amp; P. H. Fishman, 2004</t>
  </si>
  <si>
    <t>Acetylcholine receptor</t>
  </si>
  <si>
    <t xml:space="preserve">Chicken leg skeletal muscle </t>
  </si>
  <si>
    <t>Symbol (Units)</t>
  </si>
  <si>
    <t>Parameter Description</t>
  </si>
  <si>
    <t>Value</t>
  </si>
  <si>
    <t>Receptor (GPCR type)</t>
  </si>
  <si>
    <t>Cell/Protein Systems</t>
  </si>
  <si>
    <r>
      <t>K</t>
    </r>
    <r>
      <rPr>
        <b/>
        <vertAlign val="subscript"/>
        <sz val="11"/>
        <rFont val="Calibri (Body)"/>
      </rPr>
      <t>on</t>
    </r>
    <r>
      <rPr>
        <b/>
        <sz val="11"/>
        <rFont val="Calibri"/>
        <family val="2"/>
        <scheme val="minor"/>
      </rPr>
      <t xml:space="preserve"> (M</t>
    </r>
    <r>
      <rPr>
        <b/>
        <vertAlign val="superscript"/>
        <sz val="11"/>
        <rFont val="Calibri (Body)"/>
      </rPr>
      <t>-1</t>
    </r>
    <r>
      <rPr>
        <b/>
        <sz val="11"/>
        <rFont val="Calibri"/>
        <family val="2"/>
        <scheme val="minor"/>
      </rPr>
      <t>Min</t>
    </r>
    <r>
      <rPr>
        <b/>
        <vertAlign val="superscript"/>
        <sz val="11"/>
        <rFont val="Calibri (Body)"/>
      </rPr>
      <t>-1</t>
    </r>
    <r>
      <rPr>
        <b/>
        <sz val="11"/>
        <rFont val="Calibri"/>
        <family val="2"/>
        <scheme val="minor"/>
      </rPr>
      <t>)</t>
    </r>
  </si>
  <si>
    <t>S. Phaneuf et al., 1997</t>
  </si>
  <si>
    <r>
      <t>K</t>
    </r>
    <r>
      <rPr>
        <b/>
        <vertAlign val="subscript"/>
        <sz val="11"/>
        <rFont val="Calibri (Body)"/>
      </rPr>
      <t>off</t>
    </r>
    <r>
      <rPr>
        <b/>
        <sz val="11"/>
        <rFont val="Calibri"/>
        <family val="2"/>
        <scheme val="minor"/>
      </rPr>
      <t xml:space="preserve"> (Min</t>
    </r>
    <r>
      <rPr>
        <b/>
        <vertAlign val="superscript"/>
        <sz val="11"/>
        <rFont val="Calibri (Body)"/>
      </rPr>
      <t>-1</t>
    </r>
    <r>
      <rPr>
        <b/>
        <sz val="11"/>
        <rFont val="Calibri"/>
        <family val="2"/>
        <scheme val="minor"/>
      </rPr>
      <t>)</t>
    </r>
  </si>
  <si>
    <t>8.8 x 10E6</t>
  </si>
  <si>
    <t>D. Gulliver, 2020</t>
  </si>
  <si>
    <t>OXTR Tranfected HEK293 Cells</t>
  </si>
  <si>
    <t>0.56 nM</t>
  </si>
  <si>
    <r>
      <t>K</t>
    </r>
    <r>
      <rPr>
        <b/>
        <vertAlign val="subscript"/>
        <sz val="11"/>
        <rFont val="Calibri (Body)"/>
      </rPr>
      <t>ong</t>
    </r>
    <r>
      <rPr>
        <b/>
        <sz val="11"/>
        <rFont val="Calibri"/>
        <family val="2"/>
        <scheme val="minor"/>
      </rPr>
      <t xml:space="preserve"> (M</t>
    </r>
    <r>
      <rPr>
        <b/>
        <vertAlign val="superscript"/>
        <sz val="11"/>
        <rFont val="Calibri (Body)"/>
      </rPr>
      <t>-1</t>
    </r>
    <r>
      <rPr>
        <b/>
        <sz val="11"/>
        <rFont val="Calibri"/>
        <family val="2"/>
        <scheme val="minor"/>
      </rPr>
      <t>Min</t>
    </r>
    <r>
      <rPr>
        <b/>
        <vertAlign val="superscript"/>
        <sz val="11"/>
        <rFont val="Calibri (Body)"/>
      </rPr>
      <t>-1</t>
    </r>
    <r>
      <rPr>
        <b/>
        <sz val="11"/>
        <rFont val="Calibri"/>
        <family val="2"/>
        <scheme val="minor"/>
      </rPr>
      <t>)</t>
    </r>
  </si>
  <si>
    <t>O. S. Ilyaskina et al., 2017</t>
  </si>
  <si>
    <r>
      <t>K</t>
    </r>
    <r>
      <rPr>
        <b/>
        <vertAlign val="subscript"/>
        <sz val="11"/>
        <rFont val="Calibri (Body)"/>
      </rPr>
      <t>offg</t>
    </r>
    <r>
      <rPr>
        <b/>
        <sz val="11"/>
        <rFont val="Calibri"/>
        <family val="2"/>
        <scheme val="minor"/>
      </rPr>
      <t xml:space="preserve"> (Min</t>
    </r>
    <r>
      <rPr>
        <b/>
        <vertAlign val="superscript"/>
        <sz val="11"/>
        <rFont val="Calibri (Body)"/>
      </rPr>
      <t>-1</t>
    </r>
    <r>
      <rPr>
        <b/>
        <sz val="11"/>
        <rFont val="Calibri"/>
        <family val="2"/>
        <scheme val="minor"/>
      </rPr>
      <t>)</t>
    </r>
  </si>
  <si>
    <r>
      <t>K</t>
    </r>
    <r>
      <rPr>
        <b/>
        <vertAlign val="subscript"/>
        <sz val="11"/>
        <rFont val="Calibri (Body)"/>
      </rPr>
      <t>phs</t>
    </r>
    <r>
      <rPr>
        <b/>
        <sz val="11"/>
        <rFont val="Calibri"/>
        <family val="2"/>
        <scheme val="minor"/>
      </rPr>
      <t xml:space="preserve"> (Min</t>
    </r>
    <r>
      <rPr>
        <b/>
        <vertAlign val="superscript"/>
        <sz val="11"/>
        <rFont val="Calibri (Body)"/>
      </rPr>
      <t>-1</t>
    </r>
    <r>
      <rPr>
        <b/>
        <sz val="11"/>
        <rFont val="Calibri"/>
        <family val="2"/>
        <scheme val="minor"/>
      </rPr>
      <t>)</t>
    </r>
  </si>
  <si>
    <r>
      <t>K</t>
    </r>
    <r>
      <rPr>
        <b/>
        <vertAlign val="subscript"/>
        <sz val="11"/>
        <rFont val="Calibri (Body)"/>
      </rPr>
      <t>dephs</t>
    </r>
    <r>
      <rPr>
        <b/>
        <sz val="11"/>
        <rFont val="Calibri"/>
        <family val="2"/>
        <scheme val="minor"/>
      </rPr>
      <t xml:space="preserve"> (Min</t>
    </r>
    <r>
      <rPr>
        <b/>
        <vertAlign val="superscript"/>
        <sz val="11"/>
        <rFont val="Calibri (Body)"/>
      </rPr>
      <t>-1</t>
    </r>
    <r>
      <rPr>
        <b/>
        <sz val="11"/>
        <rFont val="Calibri"/>
        <family val="2"/>
        <scheme val="minor"/>
      </rPr>
      <t>)</t>
    </r>
  </si>
  <si>
    <r>
      <t>K</t>
    </r>
    <r>
      <rPr>
        <b/>
        <vertAlign val="subscript"/>
        <sz val="11"/>
        <rFont val="Calibri (Body)"/>
      </rPr>
      <t>act</t>
    </r>
    <r>
      <rPr>
        <b/>
        <sz val="11"/>
        <rFont val="Calibri"/>
        <family val="2"/>
        <scheme val="minor"/>
      </rPr>
      <t xml:space="preserve"> (S</t>
    </r>
    <r>
      <rPr>
        <b/>
        <vertAlign val="superscript"/>
        <sz val="11"/>
        <rFont val="Calibri (Body)"/>
      </rPr>
      <t>-1</t>
    </r>
    <r>
      <rPr>
        <b/>
        <sz val="11"/>
        <rFont val="Calibri"/>
        <family val="2"/>
        <scheme val="minor"/>
      </rPr>
      <t>)</t>
    </r>
  </si>
  <si>
    <t>S. Mukhopadhyay et al., 1999</t>
  </si>
  <si>
    <r>
      <t>K</t>
    </r>
    <r>
      <rPr>
        <b/>
        <vertAlign val="subscript"/>
        <sz val="11"/>
        <rFont val="Calibri (Body)"/>
      </rPr>
      <t>inact</t>
    </r>
    <r>
      <rPr>
        <b/>
        <sz val="11"/>
        <rFont val="Calibri"/>
        <family val="2"/>
        <scheme val="minor"/>
      </rPr>
      <t xml:space="preserve"> (S</t>
    </r>
    <r>
      <rPr>
        <b/>
        <vertAlign val="superscript"/>
        <sz val="11"/>
        <rFont val="Calibri (Body)"/>
      </rPr>
      <t>-1</t>
    </r>
    <r>
      <rPr>
        <b/>
        <sz val="11"/>
        <rFont val="Calibri"/>
        <family val="2"/>
        <scheme val="minor"/>
      </rPr>
      <t>)</t>
    </r>
  </si>
  <si>
    <r>
      <t>K</t>
    </r>
    <r>
      <rPr>
        <b/>
        <vertAlign val="subscript"/>
        <sz val="11"/>
        <rFont val="Calibri (Body)"/>
      </rPr>
      <t>ba</t>
    </r>
    <r>
      <rPr>
        <b/>
        <sz val="11"/>
        <rFont val="Calibri"/>
        <family val="2"/>
        <scheme val="minor"/>
      </rPr>
      <t xml:space="preserve"> (S</t>
    </r>
    <r>
      <rPr>
        <b/>
        <vertAlign val="superscript"/>
        <sz val="11"/>
        <rFont val="Calibri (Body)"/>
      </rPr>
      <t>-1</t>
    </r>
    <r>
      <rPr>
        <b/>
        <sz val="11"/>
        <rFont val="Calibri"/>
        <family val="2"/>
        <scheme val="minor"/>
      </rPr>
      <t>)</t>
    </r>
  </si>
  <si>
    <t>M. Busnelli et al., 2012</t>
  </si>
  <si>
    <r>
      <t>K</t>
    </r>
    <r>
      <rPr>
        <b/>
        <vertAlign val="subscript"/>
        <sz val="11"/>
        <rFont val="Calibri (Body)"/>
      </rPr>
      <t>int</t>
    </r>
    <r>
      <rPr>
        <b/>
        <sz val="11"/>
        <rFont val="Calibri"/>
        <family val="2"/>
        <scheme val="minor"/>
      </rPr>
      <t xml:space="preserve"> (Min</t>
    </r>
    <r>
      <rPr>
        <b/>
        <vertAlign val="superscript"/>
        <sz val="11"/>
        <rFont val="Calibri (Body)"/>
      </rPr>
      <t>-1</t>
    </r>
    <r>
      <rPr>
        <b/>
        <sz val="11"/>
        <rFont val="Calibri"/>
        <family val="2"/>
        <scheme val="minor"/>
      </rPr>
      <t>)</t>
    </r>
  </si>
  <si>
    <t>M. P. Smith et al., 2006</t>
  </si>
  <si>
    <t xml:space="preserve">ELISA </t>
  </si>
  <si>
    <r>
      <t>K</t>
    </r>
    <r>
      <rPr>
        <b/>
        <vertAlign val="subscript"/>
        <sz val="11"/>
        <rFont val="Calibri (Body)"/>
      </rPr>
      <t>cons_int</t>
    </r>
    <r>
      <rPr>
        <b/>
        <sz val="11"/>
        <rFont val="Calibri"/>
        <family val="2"/>
        <scheme val="minor"/>
      </rPr>
      <t xml:space="preserve"> (Min</t>
    </r>
    <r>
      <rPr>
        <b/>
        <vertAlign val="superscript"/>
        <sz val="11"/>
        <rFont val="Calibri (Body)"/>
      </rPr>
      <t>-1</t>
    </r>
    <r>
      <rPr>
        <b/>
        <sz val="11"/>
        <rFont val="Calibri"/>
        <family val="2"/>
        <scheme val="minor"/>
      </rPr>
      <t>)</t>
    </r>
  </si>
  <si>
    <t>M. Scarselli et al., 2009</t>
  </si>
  <si>
    <r>
      <t>K</t>
    </r>
    <r>
      <rPr>
        <b/>
        <vertAlign val="subscript"/>
        <sz val="11"/>
        <rFont val="Calibri (Body)"/>
      </rPr>
      <t>recEE</t>
    </r>
    <r>
      <rPr>
        <b/>
        <sz val="11"/>
        <rFont val="Calibri"/>
        <family val="2"/>
        <scheme val="minor"/>
      </rPr>
      <t xml:space="preserve"> (Min</t>
    </r>
    <r>
      <rPr>
        <b/>
        <vertAlign val="superscript"/>
        <sz val="11"/>
        <rFont val="Calibri (Body)"/>
      </rPr>
      <t>-1</t>
    </r>
    <r>
      <rPr>
        <b/>
        <sz val="11"/>
        <rFont val="Calibri"/>
        <family val="2"/>
        <scheme val="minor"/>
      </rPr>
      <t>)</t>
    </r>
  </si>
  <si>
    <t>F.  Conti  et al., 2009</t>
  </si>
  <si>
    <r>
      <t>K</t>
    </r>
    <r>
      <rPr>
        <b/>
        <vertAlign val="subscript"/>
        <sz val="11"/>
        <rFont val="Calibri (Body)"/>
      </rPr>
      <t>expt</t>
    </r>
    <r>
      <rPr>
        <b/>
        <sz val="11"/>
        <rFont val="Calibri"/>
        <family val="2"/>
        <scheme val="minor"/>
      </rPr>
      <t xml:space="preserve"> (Min</t>
    </r>
    <r>
      <rPr>
        <b/>
        <vertAlign val="superscript"/>
        <sz val="11"/>
        <rFont val="Calibri (Body)"/>
      </rPr>
      <t>-1</t>
    </r>
    <r>
      <rPr>
        <b/>
        <sz val="11"/>
        <rFont val="Calibri"/>
        <family val="2"/>
        <scheme val="minor"/>
      </rPr>
      <t>)</t>
    </r>
  </si>
  <si>
    <r>
      <t>K</t>
    </r>
    <r>
      <rPr>
        <b/>
        <vertAlign val="subscript"/>
        <sz val="11"/>
        <rFont val="Calibri (Body)"/>
      </rPr>
      <t>deg</t>
    </r>
    <r>
      <rPr>
        <b/>
        <sz val="11"/>
        <rFont val="Calibri"/>
        <family val="2"/>
        <scheme val="minor"/>
      </rPr>
      <t xml:space="preserve"> (Min</t>
    </r>
    <r>
      <rPr>
        <b/>
        <vertAlign val="superscript"/>
        <sz val="11"/>
        <rFont val="Calibri (Body)"/>
      </rPr>
      <t>-1</t>
    </r>
    <r>
      <rPr>
        <b/>
        <sz val="11"/>
        <rFont val="Calibri"/>
        <family val="2"/>
        <scheme val="minor"/>
      </rPr>
      <t>)</t>
    </r>
  </si>
  <si>
    <t xml:space="preserve">Total receptor degradation rate </t>
  </si>
  <si>
    <t>Muscarinic acetylcholine receptors</t>
  </si>
  <si>
    <t>Angiotensin Receptor</t>
  </si>
  <si>
    <t>Beta2-adregenic</t>
  </si>
  <si>
    <t>0.0033 ± 0.0003</t>
  </si>
  <si>
    <t>0.70 ± 0.07</t>
  </si>
  <si>
    <t>0.15 ± 0.01</t>
  </si>
  <si>
    <t xml:space="preserve">0.039 ± 0.006 </t>
  </si>
  <si>
    <t>0.0297 ± 0.0013</t>
  </si>
  <si>
    <t>0.1095 ± 0.0105</t>
  </si>
  <si>
    <t>0.021275 ± 0.009725</t>
  </si>
  <si>
    <t>0.08 ± 0.01</t>
  </si>
  <si>
    <t>0.00525 ± 0.00305</t>
  </si>
  <si>
    <t>0.13 ± 0.02</t>
  </si>
  <si>
    <t>0.0575 ± 0.0115</t>
  </si>
  <si>
    <t xml:space="preserve">0.0545 ± 0.0155 </t>
  </si>
  <si>
    <t>0.035265 ± 0.033735</t>
  </si>
  <si>
    <t>0.0375 ± 0.0175</t>
  </si>
  <si>
    <t>0.00233 ± 7.0E-5</t>
  </si>
  <si>
    <t>0.0825 ± 0.0135</t>
  </si>
  <si>
    <t>0.00772 ± 0.000197</t>
  </si>
  <si>
    <t>0.00686 ± 0.000416</t>
  </si>
  <si>
    <t>association rate</t>
  </si>
  <si>
    <t>dissociation rate</t>
  </si>
  <si>
    <t xml:space="preserve">0.08 ± 0.016 </t>
  </si>
  <si>
    <t>0.96 ± 0.48</t>
  </si>
  <si>
    <t>Luteinizing hormone receptor</t>
  </si>
  <si>
    <t>Muscarinic acetylcholine receptor</t>
  </si>
  <si>
    <t>0.00275 ± 0.00025</t>
  </si>
  <si>
    <t>CXCR4 (Chemokine recs)</t>
  </si>
  <si>
    <t>0.00315 ± 0.00015</t>
  </si>
  <si>
    <t>0.013 ± 0.002</t>
  </si>
  <si>
    <t>0.0105 ± 0.0025</t>
  </si>
  <si>
    <t>A. R. Fuchs et al. 1985 </t>
  </si>
  <si>
    <t>Rivera et al. 1990 </t>
  </si>
  <si>
    <t>Rezapour et al. 1996 </t>
  </si>
  <si>
    <t>Phaneuf et al. 1997 </t>
  </si>
  <si>
    <t>Kojro et al. 1991 </t>
  </si>
  <si>
    <t>Gulliver 2020 </t>
  </si>
  <si>
    <t>Y. Waltenspühl et al. 2022 </t>
  </si>
  <si>
    <t>U. Klein et al 1995 </t>
  </si>
  <si>
    <t>F. Fahrenholz et al. 1988 </t>
  </si>
  <si>
    <t>V. Pliska et al. 1986 </t>
  </si>
  <si>
    <t>Myometrial (Term Human)</t>
  </si>
  <si>
    <t>Oxytocin receptor</t>
  </si>
  <si>
    <t>1.6 ± 0.00</t>
  </si>
  <si>
    <t>0.56 ± 0.00</t>
  </si>
  <si>
    <t>1.5 ± 0.00</t>
  </si>
  <si>
    <t>2.52 ± 0.00</t>
  </si>
  <si>
    <t>4.04 ± 0.00</t>
  </si>
  <si>
    <t>9.32 ± 0.00</t>
  </si>
  <si>
    <t>1.4 ± 0.20</t>
  </si>
  <si>
    <t>2.6 ± 0.10</t>
  </si>
  <si>
    <t>Radioligand Binding</t>
  </si>
  <si>
    <t>Photoaffinity labeling</t>
  </si>
  <si>
    <t>Binding Isotherm</t>
  </si>
  <si>
    <t>Myometrial (Nonpregnant Human)</t>
  </si>
  <si>
    <t>Transfected HEK293</t>
  </si>
  <si>
    <t>Myometrial (Guinea Pig)</t>
  </si>
  <si>
    <t>Myometrial (Cattle)</t>
  </si>
  <si>
    <t>Myometrial (Sheep)</t>
  </si>
  <si>
    <t>Myometrial (Rat)</t>
  </si>
  <si>
    <t>1.2 ± 0.21</t>
  </si>
  <si>
    <t xml:space="preserve"> Fuchs et al. 1984</t>
  </si>
  <si>
    <t>1.7 ± 0.46</t>
  </si>
  <si>
    <t>3.33 ± 0.50</t>
  </si>
  <si>
    <t>2.71 ± 1.03</t>
  </si>
  <si>
    <t>1.87 ± 0.3</t>
  </si>
  <si>
    <t>1.21 ± 0.34</t>
  </si>
  <si>
    <t>Den et al. 1981</t>
  </si>
  <si>
    <t>Anouar et al. 1996</t>
  </si>
  <si>
    <t>0.93 ± 0.29</t>
  </si>
  <si>
    <t>2.6 ± 0.2</t>
  </si>
  <si>
    <t>0.69 ± 0.00</t>
  </si>
  <si>
    <t>0.0693 ± 0.00</t>
  </si>
  <si>
    <t>0.416 ± 0.00</t>
  </si>
  <si>
    <t>0.693 ± 0.00</t>
  </si>
  <si>
    <r>
      <t>Myometrial (1</t>
    </r>
    <r>
      <rPr>
        <vertAlign val="superscript"/>
        <sz val="11"/>
        <color rgb="FF000000"/>
        <rFont val="Calibri"/>
        <family val="2"/>
        <scheme val="minor"/>
      </rPr>
      <t>st</t>
    </r>
    <r>
      <rPr>
        <sz val="11"/>
        <color rgb="FF000000"/>
        <rFont val="Calibri"/>
        <family val="2"/>
        <scheme val="minor"/>
      </rPr>
      <t xml:space="preserve"> trimester Human)</t>
    </r>
  </si>
  <si>
    <t>Murine pre-T cells</t>
  </si>
  <si>
    <t>PTK</t>
  </si>
  <si>
    <t>0.053 ± 0.00</t>
  </si>
  <si>
    <t>0.14 ± 0.00</t>
  </si>
  <si>
    <t>0.154 ± 0.00</t>
  </si>
  <si>
    <t>0.04621 ± 0.00</t>
  </si>
  <si>
    <t>0.0462  ± 0.00</t>
  </si>
  <si>
    <t>0.031 ± 0.00</t>
  </si>
  <si>
    <t>0.0031 ± 0.00</t>
  </si>
  <si>
    <t>0.09902 ± 0.00</t>
  </si>
  <si>
    <t>0.0606 ± 0.00</t>
  </si>
  <si>
    <t>0.036 ± 0.00</t>
  </si>
  <si>
    <t>0.0011 ± 0.00</t>
  </si>
  <si>
    <t>0.000105 ± 0.00</t>
  </si>
  <si>
    <t>0.00177 ± 0.00</t>
  </si>
  <si>
    <t>0.00064 ± 0.00</t>
  </si>
  <si>
    <t>0.00774 ± 0.00</t>
  </si>
  <si>
    <t>0.31 ± 0.15</t>
  </si>
  <si>
    <t>Go</t>
  </si>
  <si>
    <t>Kdephs Figure 4b, Kphs Figure 2g</t>
  </si>
  <si>
    <t>Supplamental information (per sec)</t>
  </si>
  <si>
    <t>Figure 8 (per sec)</t>
  </si>
  <si>
    <t>Kong, Koffg</t>
  </si>
  <si>
    <t>CXCR5 (Chemokine recs)</t>
  </si>
  <si>
    <t>0.000680 ± 0.00</t>
  </si>
  <si>
    <t xml:space="preserve"> JP Vilardaga, et al., 2003 </t>
  </si>
  <si>
    <t>Figure 1.</t>
  </si>
  <si>
    <t>13.86 ± 1.066</t>
  </si>
  <si>
    <t>2.4 ± 0.4</t>
  </si>
  <si>
    <t>Gi</t>
  </si>
  <si>
    <t>M Bünemann, et al., 2003 </t>
  </si>
  <si>
    <t>60.27 ± 2.511</t>
  </si>
  <si>
    <t>1.400 ± 0.08825</t>
  </si>
  <si>
    <t>Figure 2.</t>
  </si>
  <si>
    <t>0.00042675 ± 0.00007635</t>
  </si>
  <si>
    <t>ADRA1</t>
  </si>
  <si>
    <t>ADRA2</t>
  </si>
  <si>
    <t>HTR2</t>
  </si>
  <si>
    <t>SSTR</t>
  </si>
  <si>
    <t>CXCR</t>
  </si>
  <si>
    <t>ADRB</t>
  </si>
  <si>
    <t>0.008708 ± 0.001488</t>
  </si>
  <si>
    <t>0.005700 ± 0.0006110</t>
  </si>
  <si>
    <t>0.005965 ± 0.0009856</t>
  </si>
  <si>
    <t>0.004507 ± 0.0006560</t>
  </si>
  <si>
    <t>0.007453 ± 0.001447</t>
  </si>
  <si>
    <t>0.006515 ± 0.001183</t>
  </si>
  <si>
    <t>1346100 ± 0.00</t>
  </si>
  <si>
    <t>7783600 ± 0.00</t>
  </si>
  <si>
    <t>300000000 ± 0.00</t>
  </si>
  <si>
    <t>336 ± 0.00</t>
  </si>
  <si>
    <t>6.96 ± 0.096</t>
  </si>
  <si>
    <t>400 ± 0.00</t>
  </si>
  <si>
    <t>900 ± 0.00</t>
  </si>
  <si>
    <t>Gs</t>
  </si>
  <si>
    <t>Beta2AR</t>
  </si>
  <si>
    <t xml:space="preserve">Bodzeta et al. 2022 </t>
  </si>
  <si>
    <t>Galpha</t>
  </si>
  <si>
    <t>mGluR2/mGluR7</t>
  </si>
  <si>
    <t>Single molecule tracking</t>
  </si>
  <si>
    <t xml:space="preserve">Rat Neurons transfected with SEP-mGluR2/R7 </t>
  </si>
  <si>
    <t>60000 ± 0.00</t>
  </si>
  <si>
    <t>600 ± 0.00</t>
  </si>
  <si>
    <t>0.01 ± 0.00</t>
  </si>
  <si>
    <t>GCGR</t>
  </si>
  <si>
    <t>0.676 ± 0.0439</t>
  </si>
  <si>
    <t>0.0346 ± 0.00</t>
  </si>
  <si>
    <t>Calculated from give tau on and tau off in fig. 1c and D</t>
  </si>
  <si>
    <t>46200 ± 3600</t>
  </si>
  <si>
    <t>26400 ± 1200</t>
  </si>
  <si>
    <t>1200000 ± 0.00</t>
  </si>
  <si>
    <t>1030000 ± 0.00</t>
  </si>
  <si>
    <t>7.14 ± 0.00</t>
  </si>
  <si>
    <t>4.05 ± 0.00</t>
  </si>
  <si>
    <t>3380 ± 0.00</t>
  </si>
  <si>
    <t>6930 ± 0.00</t>
  </si>
  <si>
    <t>OXTR</t>
  </si>
  <si>
    <t>Supplementary fig. 4 d calculated fromt eh data extracted</t>
  </si>
  <si>
    <t>Supplementary fig. 4 c calculated fromt eh data extracted</t>
  </si>
  <si>
    <t>Supplementary fig. 4 B calculated fromt eh data extracted</t>
  </si>
  <si>
    <t>0.155 ± 0.00</t>
  </si>
  <si>
    <t>0.21 ± 0.00</t>
  </si>
  <si>
    <t>0.22 ± 0.00</t>
  </si>
  <si>
    <t>Photoaffinity labeling og G-protein</t>
  </si>
  <si>
    <t>Purifed human myometrial membranes</t>
  </si>
  <si>
    <t>Fig. 1 inset data t1/2 = 5 min</t>
  </si>
  <si>
    <t>Hilger et al. 2021</t>
  </si>
  <si>
    <t>Table S7</t>
  </si>
  <si>
    <t>0.6 ± 0.00</t>
  </si>
  <si>
    <t>80 ± 0.00</t>
  </si>
  <si>
    <t>1.1 ± 0.00</t>
  </si>
  <si>
    <t>0.06 ± 0.00</t>
  </si>
  <si>
    <t>Strakova and Soloff 1997</t>
  </si>
  <si>
    <t>GTPase assay</t>
  </si>
  <si>
    <t>Term myometrial membranes</t>
  </si>
  <si>
    <t>PLC activity assay and GTPase assay</t>
  </si>
  <si>
    <t>Rat myometrial cell PM and nonpregnant human myometrial cell PM</t>
  </si>
  <si>
    <t>3.28 ± 0.00</t>
  </si>
  <si>
    <t>14.63 ± 0.00</t>
  </si>
  <si>
    <t>Calculated using fig. 4 and details of caluclation are in extracted data excel sheet</t>
  </si>
  <si>
    <t>0.072 ± 0.00</t>
  </si>
  <si>
    <t>Rapid Activation and Deactivation of PLC Beta 1- section page 3</t>
  </si>
  <si>
    <t>25 ± 0.00</t>
  </si>
  <si>
    <t>5 ± 0.00</t>
  </si>
  <si>
    <t>M3R</t>
  </si>
  <si>
    <t>Activation rates stated in paragraph on page 6 and deactivation on Fig3d</t>
  </si>
  <si>
    <t>G11</t>
  </si>
  <si>
    <t>G14</t>
  </si>
  <si>
    <t>G15</t>
  </si>
  <si>
    <t>Gi1</t>
  </si>
  <si>
    <t>Gi2</t>
  </si>
  <si>
    <t>Gi3</t>
  </si>
  <si>
    <t>Gz</t>
  </si>
  <si>
    <t>354 ± 18</t>
  </si>
  <si>
    <t>342 ± 12</t>
  </si>
  <si>
    <t>212 ± 6</t>
  </si>
  <si>
    <t>120 ± 6</t>
  </si>
  <si>
    <t>22.8 ± 0.6</t>
  </si>
  <si>
    <t>10.8 ± 0.6</t>
  </si>
  <si>
    <t>15.6 ± 0.6</t>
  </si>
  <si>
    <t>22.2 ± 0.6</t>
  </si>
  <si>
    <t>15 ± 0.6</t>
  </si>
  <si>
    <t>1.44 ± 0.06</t>
  </si>
  <si>
    <t>15 ± 0.00</t>
  </si>
  <si>
    <t>12.1 ± 0.00</t>
  </si>
  <si>
    <t>13.62 ± 0.00</t>
  </si>
  <si>
    <t>1.2 ± 0.00</t>
  </si>
  <si>
    <t>32.95 ± 0.00</t>
  </si>
  <si>
    <t>67.33 ± 0.00</t>
  </si>
  <si>
    <t>49.16 ± 0.00</t>
  </si>
  <si>
    <t>46.31 ± 0.00</t>
  </si>
  <si>
    <t>38.27 ± 0.00</t>
  </si>
  <si>
    <t>0.78 ± 0.00</t>
  </si>
  <si>
    <t>M1R</t>
  </si>
  <si>
    <t>AT1R</t>
  </si>
  <si>
    <t>Remmers et al. 1994</t>
  </si>
  <si>
    <t>Rapid mix Fluorescence Measurements</t>
  </si>
  <si>
    <t>Go purified from Bovine cortex membrane</t>
  </si>
  <si>
    <t>M2R</t>
  </si>
  <si>
    <t>60 ± 0.00</t>
  </si>
  <si>
    <t>18.6 ± 1.8</t>
  </si>
  <si>
    <t>43 ± 9</t>
  </si>
  <si>
    <t>63 ± 15</t>
  </si>
  <si>
    <t>Biddlecome 1996</t>
  </si>
  <si>
    <t>Brandt and Ross 1985</t>
  </si>
  <si>
    <t>Mukhopadhyay, et al., 1999</t>
  </si>
  <si>
    <t>8.1 ± 0.00</t>
  </si>
  <si>
    <t>630 ± 90</t>
  </si>
  <si>
    <t>1470 ± 150</t>
  </si>
  <si>
    <t>Fig 3 and 5</t>
  </si>
  <si>
    <t xml:space="preserve">Wright et al., 2021 </t>
  </si>
  <si>
    <t xml:space="preserve">Results test last para of first heading t1/2 = 12.5 sec </t>
  </si>
  <si>
    <t>3.355 ± 0.355</t>
  </si>
  <si>
    <t>Details are in raw calculation (Table 1 PLCB1 interaction data togethe with delay )</t>
  </si>
  <si>
    <t>40 ± 13</t>
  </si>
  <si>
    <t>15.5 ± 2.5</t>
  </si>
  <si>
    <t>Treated with dithiothreitol Table 1 page 1659</t>
  </si>
  <si>
    <t>4 ± 0.00</t>
  </si>
  <si>
    <t>Western Analysis</t>
  </si>
  <si>
    <t>Page 67 last para given tau and fig. 7c</t>
  </si>
  <si>
    <t>1.68 ± 0.09</t>
  </si>
  <si>
    <t>From Fig 3B t1/2 is calucated from extracted data</t>
  </si>
  <si>
    <t>From fig. 6b, the given t1/2 for OT is 18  ± 2.25 sec</t>
  </si>
  <si>
    <t>0.00708 ± 0.00208</t>
  </si>
  <si>
    <t>0.0392 ± 0.00417</t>
  </si>
  <si>
    <t>0.00367 ± 0.00</t>
  </si>
  <si>
    <t>0.00317 ± 0.00</t>
  </si>
  <si>
    <t>Busnelli et al., 2012</t>
  </si>
  <si>
    <t>234 ± 12.6</t>
  </si>
  <si>
    <t xml:space="preserve"> PTHR</t>
  </si>
  <si>
    <t>A. Levoye et al., 2015</t>
  </si>
  <si>
    <t>HEK-293 cells</t>
  </si>
  <si>
    <t>0.046742128 ± 0.01927189</t>
  </si>
  <si>
    <t>CXCR4</t>
  </si>
  <si>
    <t>0.03299299 ± 0.01059972</t>
  </si>
  <si>
    <t>V1AR</t>
  </si>
  <si>
    <t>0.064853081 ± 0.00</t>
  </si>
  <si>
    <t>htert human myometrial cells</t>
  </si>
  <si>
    <t>Calculated from the t1/2 = 2.36 given on page E537 in OTR Recycling in Myometrial Cells subheading</t>
  </si>
  <si>
    <t>Calculated from t1/2 = 2.3 given on Page 381 First Para</t>
  </si>
  <si>
    <t>Abstract and figure 4</t>
  </si>
  <si>
    <t>GABABR</t>
  </si>
  <si>
    <t>4170 ± 0.00</t>
  </si>
  <si>
    <t>1.12E+03 ± 0.00</t>
  </si>
  <si>
    <t>1500 ± 0.00</t>
  </si>
  <si>
    <t>3250 ± 0.00</t>
  </si>
  <si>
    <t>Guanine nucleotide</t>
  </si>
  <si>
    <t>Rat Neurons</t>
  </si>
  <si>
    <t>0.054 ± 0.012</t>
  </si>
  <si>
    <t>E. coli cells</t>
  </si>
  <si>
    <t>0.0072 ± 0.00</t>
  </si>
  <si>
    <t>Fig 1.B</t>
  </si>
  <si>
    <t>Matens et al,. 1998</t>
  </si>
  <si>
    <t xml:space="preserve">Tran et al., 2004 </t>
  </si>
  <si>
    <t xml:space="preserve">Tran et al., 2007 </t>
  </si>
  <si>
    <t xml:space="preserve">Liang et al., 2008 </t>
  </si>
  <si>
    <t>0.046 ± 0.00</t>
  </si>
  <si>
    <t>Fambrough et al., 1979</t>
  </si>
  <si>
    <t>Vicentic et al., 2000</t>
  </si>
  <si>
    <t>Merlie et al., 1979</t>
  </si>
  <si>
    <t>Lee, et al., 2021</t>
  </si>
  <si>
    <t>Starr, et al., 2007</t>
  </si>
  <si>
    <t>Ure, et al., 1997</t>
  </si>
  <si>
    <t>Thibonnier et al., 2000</t>
  </si>
  <si>
    <t>Gulappa et al., 2011</t>
  </si>
  <si>
    <t>Liebick et al., 2016</t>
  </si>
  <si>
    <t>Wolfe et al., 2007</t>
  </si>
  <si>
    <t>Berrada et al., 2000</t>
  </si>
  <si>
    <t>Pfieffer et al., 1998</t>
  </si>
  <si>
    <t xml:space="preserve">Passoni et al., 2016 </t>
  </si>
  <si>
    <t xml:space="preserve">Busnelli et al., 2013 </t>
  </si>
  <si>
    <t>Daly et al., 2023</t>
  </si>
  <si>
    <t xml:space="preserve">Saulière et al., 2012 </t>
  </si>
  <si>
    <t xml:space="preserve">Oakley et al., 2000 </t>
  </si>
  <si>
    <t xml:space="preserve">Krasel et al., 2005 </t>
  </si>
  <si>
    <t>Luttrell et al., 1999</t>
  </si>
  <si>
    <t>Fowler et al., 2007</t>
  </si>
  <si>
    <t>Mutneja et al., 2004</t>
  </si>
  <si>
    <t>J Jensen et al., 2009</t>
  </si>
  <si>
    <t>Masuho et al., 2016</t>
  </si>
  <si>
    <t>Hilger et al., 2021</t>
  </si>
  <si>
    <t xml:space="preserve">Bodzeta et al., 2022 </t>
  </si>
  <si>
    <t>Ku et al., 1999</t>
  </si>
  <si>
    <t>Baek et al., 1996</t>
  </si>
  <si>
    <t>Wright et al., 2021</t>
  </si>
  <si>
    <t>Toyama et al., 2017</t>
  </si>
  <si>
    <t>Hein et al. 2006</t>
  </si>
  <si>
    <t>Ilyaskina, et al., 2018</t>
  </si>
  <si>
    <t xml:space="preserve"> Jensen et al. 2009</t>
  </si>
  <si>
    <t>Namkung et al. 2018</t>
  </si>
  <si>
    <t>Iyer et al., 2006</t>
  </si>
  <si>
    <t>Hasbi, et al., 2004</t>
  </si>
  <si>
    <t>Bulseco 1996</t>
  </si>
  <si>
    <t>Angélique et al., 2015</t>
  </si>
  <si>
    <t>Nisar, et al., 2010</t>
  </si>
  <si>
    <t>Ghosh, et al., 1994</t>
  </si>
  <si>
    <t>Levoye, 2015</t>
  </si>
  <si>
    <t>Bulseco, Thesis 1996</t>
  </si>
  <si>
    <t>Wiley, et al., 1991</t>
  </si>
  <si>
    <t>Zhang, et al., 2016</t>
  </si>
  <si>
    <t>Patterson et al., 2008</t>
  </si>
  <si>
    <t>5-HT4</t>
  </si>
  <si>
    <t>DP</t>
  </si>
  <si>
    <t>H2R</t>
  </si>
  <si>
    <t>GLP1</t>
  </si>
  <si>
    <t>PAC1</t>
  </si>
  <si>
    <t>PTH</t>
  </si>
  <si>
    <t>0.431321867 ± 0.00</t>
  </si>
  <si>
    <t>0.959109975 ± 0.00</t>
  </si>
  <si>
    <t>0.57725064 ± 0.00</t>
  </si>
  <si>
    <t>0.549334952 ± 0.00</t>
  </si>
  <si>
    <t>0.595812304 ± 0.00</t>
  </si>
  <si>
    <t>0.560629352 ± 0.00</t>
  </si>
  <si>
    <t>0.65673202 ± 0.00</t>
  </si>
  <si>
    <t>15288 ± 0.00</t>
  </si>
  <si>
    <t>8835472 ± 0.00</t>
  </si>
  <si>
    <t>251266 ± 0.00</t>
  </si>
  <si>
    <t>136814 ± 0.00</t>
  </si>
  <si>
    <t>20970462 ± 0.00</t>
  </si>
  <si>
    <t>490804 ± 0.00</t>
  </si>
  <si>
    <t>2857620 ± 0.00</t>
  </si>
  <si>
    <t>Masuho et al. 2016</t>
  </si>
  <si>
    <t>GoA</t>
  </si>
  <si>
    <t>D2R</t>
  </si>
  <si>
    <t>7.18240095 ± 0.00</t>
  </si>
  <si>
    <t>GoB</t>
  </si>
  <si>
    <t>5.867499 ± 0.00</t>
  </si>
  <si>
    <t>5.546731 ± 0.00</t>
  </si>
  <si>
    <t>6.054921 ± 0.00</t>
  </si>
  <si>
    <t>5.827786 ± 0.00</t>
  </si>
  <si>
    <t>0.65651 ± 0.00</t>
  </si>
  <si>
    <t>6.494094538 ± 0.00</t>
  </si>
  <si>
    <t>6.104603 ± 0.00</t>
  </si>
  <si>
    <t>7.116866 ± 0.00</t>
  </si>
  <si>
    <t>7.567522 ± 0.00</t>
  </si>
  <si>
    <t>GsS</t>
  </si>
  <si>
    <t>D1R</t>
  </si>
  <si>
    <t>7.173333 ± 0.00</t>
  </si>
  <si>
    <t>GsL</t>
  </si>
  <si>
    <t>5.892272 ± 0.00</t>
  </si>
  <si>
    <t>Golf</t>
  </si>
  <si>
    <t>6.912577 ± 0.00</t>
  </si>
  <si>
    <t>G13</t>
  </si>
  <si>
    <t>1.368094 ± 0.00</t>
  </si>
  <si>
    <t>Manually extracted from Fig4s</t>
  </si>
  <si>
    <t>Manually extracted from FigS9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</si>
</sst>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vertAlign val="superscript"/>
      <sz val="11"/>
      <name val="Calibri (Body)"/>
    </font>
    <font>
      <b/>
      <vertAlign val="subscript"/>
      <sz val="11"/>
      <name val="Calibri (Body)"/>
    </font>
    <font>
      <sz val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  <font>
      <sz val="10"/>
      <color rgb="FF000000"/>
      <name val="Times"/>
      <family val="1"/>
    </font>
    <font>
      <sz val="11"/>
      <color rgb="FF000000"/>
      <name val="Calibri"/>
      <charset val="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rgb="FF000000"/>
      </patternFill>
    </fill>
    <fill>
      <patternFill patternType="solid">
        <fgColor rgb="FFFFFFFF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17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1" applyFont="1" applyBorder="1" applyAlignment="1">
      <alignment horizontal="center" vertical="center"/>
    </xf>
    <xf numFmtId="0" fontId="6" fillId="2" borderId="1" xfId="1" applyFont="1" applyBorder="1" applyAlignment="1">
      <alignment horizontal="center" vertical="center"/>
    </xf>
    <xf numFmtId="0" fontId="5" fillId="2" borderId="1" xfId="1" applyFont="1" applyBorder="1" applyAlignment="1">
      <alignment horizontal="center"/>
    </xf>
    <xf numFmtId="0" fontId="4" fillId="2" borderId="1" xfId="1" applyFont="1" applyBorder="1" applyAlignment="1">
      <alignment horizontal="center" vertical="center"/>
    </xf>
    <xf numFmtId="0" fontId="3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11" fontId="5" fillId="3" borderId="1" xfId="1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1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0" fillId="2" borderId="1" xfId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2" borderId="4" xfId="1" applyFont="1" applyBorder="1" applyAlignment="1">
      <alignment horizontal="center" vertical="center"/>
    </xf>
    <xf numFmtId="0" fontId="5" fillId="2" borderId="14" xfId="1" applyFont="1" applyBorder="1" applyAlignment="1">
      <alignment horizontal="center" vertical="center"/>
    </xf>
    <xf numFmtId="0" fontId="6" fillId="2" borderId="14" xfId="1" applyFont="1" applyBorder="1" applyAlignment="1">
      <alignment horizontal="center" vertical="center"/>
    </xf>
    <xf numFmtId="0" fontId="0" fillId="2" borderId="4" xfId="1" applyFont="1" applyBorder="1" applyAlignment="1">
      <alignment horizontal="center" vertical="center"/>
    </xf>
    <xf numFmtId="0" fontId="5" fillId="2" borderId="12" xfId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2" borderId="14" xfId="1" applyFont="1" applyBorder="1" applyAlignment="1">
      <alignment horizontal="center" vertical="center"/>
    </xf>
    <xf numFmtId="0" fontId="0" fillId="0" borderId="14" xfId="0" applyBorder="1"/>
    <xf numFmtId="0" fontId="4" fillId="2" borderId="12" xfId="1" applyFont="1" applyBorder="1" applyAlignment="1">
      <alignment horizontal="center" vertical="center"/>
    </xf>
    <xf numFmtId="0" fontId="6" fillId="2" borderId="12" xfId="1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7" fillId="2" borderId="14" xfId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7" fillId="2" borderId="14" xfId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11" fillId="0" borderId="12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1" xfId="0" applyBorder="1"/>
    <xf numFmtId="0" fontId="0" fillId="0" borderId="2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6" fillId="2" borderId="13" xfId="1" applyFont="1" applyBorder="1" applyAlignment="1">
      <alignment horizontal="center" vertical="center"/>
    </xf>
    <xf numFmtId="11" fontId="4" fillId="2" borderId="13" xfId="1" applyNumberFormat="1" applyFont="1" applyBorder="1" applyAlignment="1">
      <alignment horizontal="center" vertical="center"/>
    </xf>
    <xf numFmtId="0" fontId="5" fillId="2" borderId="13" xfId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5" xfId="0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6" fillId="2" borderId="2" xfId="1" applyFont="1" applyBorder="1" applyAlignment="1">
      <alignment horizontal="center" vertical="center"/>
    </xf>
    <xf numFmtId="0" fontId="5" fillId="2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1" fontId="5" fillId="2" borderId="2" xfId="1" applyNumberFormat="1" applyFont="1" applyBorder="1" applyAlignment="1">
      <alignment horizontal="center" vertical="center" wrapText="1"/>
    </xf>
    <xf numFmtId="11" fontId="5" fillId="2" borderId="12" xfId="1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4" borderId="24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11" fontId="5" fillId="4" borderId="13" xfId="0" applyNumberFormat="1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11" fontId="5" fillId="4" borderId="27" xfId="0" applyNumberFormat="1" applyFont="1" applyFill="1" applyBorder="1" applyAlignment="1">
      <alignment horizontal="center" vertical="center" wrapText="1"/>
    </xf>
    <xf numFmtId="11" fontId="5" fillId="2" borderId="2" xfId="1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11" fontId="5" fillId="2" borderId="14" xfId="1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2" borderId="4" xfId="1" applyFont="1" applyBorder="1" applyAlignment="1">
      <alignment horizontal="center" vertical="center"/>
    </xf>
    <xf numFmtId="11" fontId="7" fillId="4" borderId="27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11" fontId="5" fillId="4" borderId="21" xfId="0" applyNumberFormat="1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2" fillId="0" borderId="22" xfId="0" applyFont="1" applyBorder="1"/>
    <xf numFmtId="0" fontId="7" fillId="4" borderId="23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0" fillId="0" borderId="28" xfId="0" applyBorder="1"/>
    <xf numFmtId="0" fontId="5" fillId="4" borderId="2" xfId="0" applyFont="1" applyFill="1" applyBorder="1" applyAlignment="1">
      <alignment horizontal="center" vertical="center"/>
    </xf>
    <xf numFmtId="0" fontId="5" fillId="0" borderId="14" xfId="0" applyFont="1" applyBorder="1"/>
    <xf numFmtId="0" fontId="2" fillId="0" borderId="14" xfId="0" applyFont="1" applyBorder="1"/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/>
    <xf numFmtId="0" fontId="5" fillId="0" borderId="2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7" fillId="2" borderId="17" xfId="1" applyBorder="1"/>
    <xf numFmtId="0" fontId="7" fillId="2" borderId="14" xfId="1" applyBorder="1"/>
    <xf numFmtId="0" fontId="7" fillId="2" borderId="12" xfId="1" applyBorder="1" applyAlignment="1">
      <alignment horizontal="center" vertical="center"/>
    </xf>
    <xf numFmtId="0" fontId="7" fillId="2" borderId="4" xfId="1" applyBorder="1" applyAlignment="1">
      <alignment horizontal="center" vertical="center"/>
    </xf>
    <xf numFmtId="0" fontId="7" fillId="2" borderId="1" xfId="1" applyBorder="1" applyAlignment="1">
      <alignment horizontal="center" vertical="center"/>
    </xf>
    <xf numFmtId="0" fontId="2" fillId="0" borderId="1" xfId="0" applyFont="1" applyBorder="1"/>
    <xf numFmtId="0" fontId="2" fillId="5" borderId="26" xfId="0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0" fontId="2" fillId="0" borderId="13" xfId="0" applyFont="1" applyBorder="1"/>
    <xf numFmtId="0" fontId="2" fillId="5" borderId="12" xfId="0" applyFont="1" applyFill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4" fillId="0" borderId="0" xfId="0" applyFont="1"/>
    <xf numFmtId="11" fontId="5" fillId="4" borderId="24" xfId="0" applyNumberFormat="1" applyFont="1" applyFill="1" applyBorder="1" applyAlignment="1">
      <alignment horizontal="center" vertical="center"/>
    </xf>
    <xf numFmtId="0" fontId="5" fillId="2" borderId="0" xfId="1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2" borderId="2" xfId="1" applyFont="1" applyBorder="1" applyAlignment="1">
      <alignment horizontal="center" vertical="center"/>
    </xf>
    <xf numFmtId="0" fontId="5" fillId="2" borderId="26" xfId="1" applyFont="1" applyBorder="1" applyAlignment="1">
      <alignment horizontal="center" vertical="center"/>
    </xf>
    <xf numFmtId="0" fontId="5" fillId="0" borderId="22" xfId="0" applyFont="1" applyBorder="1"/>
    <xf numFmtId="0" fontId="5" fillId="2" borderId="14" xfId="1" applyFont="1" applyBorder="1" applyAlignment="1">
      <alignment horizontal="center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02AA4-3997-4FFB-BC3F-EFFA2EF0EC60}">
  <dimension ref="A1:W159"/>
  <sheetViews>
    <sheetView tabSelected="1" topLeftCell="A3" zoomScale="151" zoomScaleNormal="100" zoomScaleSheetLayoutView="118" workbookViewId="0">
      <pane xSplit="1" topLeftCell="G1" activePane="topRight" state="frozen"/>
      <selection activeCell="A38" sqref="A38"/>
      <selection pane="topRight" activeCell="K24" sqref="K24"/>
    </sheetView>
  </sheetViews>
  <sheetFormatPr defaultColWidth="8.88671875" defaultRowHeight="14.4"/>
  <cols>
    <col min="1" max="1" width="14.44140625" style="12" customWidth="1"/>
    <col min="2" max="2" width="27.33203125" customWidth="1"/>
    <col min="3" max="3" width="25.88671875" customWidth="1"/>
    <col min="4" max="4" width="28.44140625" customWidth="1"/>
    <col min="5" max="5" width="35.44140625" customWidth="1"/>
    <col min="6" max="6" width="37.44140625" customWidth="1"/>
    <col min="7" max="7" width="36.88671875" customWidth="1"/>
    <col min="8" max="8" width="26.44140625" customWidth="1"/>
    <col min="9" max="9" width="17" customWidth="1"/>
    <col min="10" max="10" width="21.88671875" customWidth="1"/>
    <col min="11" max="11" width="62.88671875" customWidth="1"/>
  </cols>
  <sheetData>
    <row r="1" spans="1:15" s="1" customFormat="1">
      <c r="A1" s="1" t="s">
        <v>0</v>
      </c>
      <c r="B1" s="1" t="s">
        <v>1</v>
      </c>
      <c r="C1" s="1" t="s">
        <v>2</v>
      </c>
      <c r="D1" s="1" t="s">
        <v>46</v>
      </c>
      <c r="E1" s="1" t="s">
        <v>3</v>
      </c>
      <c r="F1" s="1" t="s">
        <v>4</v>
      </c>
      <c r="G1" s="96" t="s">
        <v>5</v>
      </c>
      <c r="H1" s="9" t="s">
        <v>191</v>
      </c>
      <c r="I1" s="9" t="s">
        <v>192</v>
      </c>
      <c r="J1" s="102" t="s">
        <v>6</v>
      </c>
      <c r="K1" s="2" t="s">
        <v>7</v>
      </c>
    </row>
    <row r="2" spans="1:15" s="1" customFormat="1" ht="15.6">
      <c r="A2" s="53" t="s">
        <v>8</v>
      </c>
      <c r="B2" s="53" t="s">
        <v>9</v>
      </c>
      <c r="C2" s="90" t="s">
        <v>238</v>
      </c>
      <c r="D2" s="59" t="s">
        <v>10</v>
      </c>
      <c r="E2" s="4" t="s">
        <v>11</v>
      </c>
      <c r="F2" s="91" t="s">
        <v>222</v>
      </c>
      <c r="G2" s="97" t="s">
        <v>212</v>
      </c>
      <c r="H2" s="93"/>
      <c r="I2" s="49"/>
      <c r="J2" s="103" t="s">
        <v>236</v>
      </c>
      <c r="K2" s="32"/>
    </row>
    <row r="3" spans="1:15" s="1" customFormat="1" ht="15.6">
      <c r="A3" s="53" t="s">
        <v>8</v>
      </c>
      <c r="B3" s="53" t="s">
        <v>9</v>
      </c>
      <c r="C3" s="104" t="s">
        <v>203</v>
      </c>
      <c r="D3" s="59" t="s">
        <v>10</v>
      </c>
      <c r="E3" s="4" t="s">
        <v>11</v>
      </c>
      <c r="F3" s="92" t="s">
        <v>222</v>
      </c>
      <c r="G3" s="4" t="s">
        <v>212</v>
      </c>
      <c r="H3" s="95" t="s">
        <v>16</v>
      </c>
      <c r="I3" s="8" t="s">
        <v>16</v>
      </c>
      <c r="J3" s="10" t="s">
        <v>240</v>
      </c>
      <c r="K3" s="32"/>
    </row>
    <row r="4" spans="1:15" s="1" customFormat="1" ht="15.6">
      <c r="A4" s="53" t="s">
        <v>8</v>
      </c>
      <c r="B4" s="53" t="s">
        <v>9</v>
      </c>
      <c r="C4" s="104" t="s">
        <v>204</v>
      </c>
      <c r="D4" s="59" t="s">
        <v>10</v>
      </c>
      <c r="E4" s="4" t="s">
        <v>213</v>
      </c>
      <c r="F4" s="92" t="s">
        <v>222</v>
      </c>
      <c r="G4" s="4" t="s">
        <v>212</v>
      </c>
      <c r="H4" s="95" t="s">
        <v>16</v>
      </c>
      <c r="I4" s="8" t="s">
        <v>16</v>
      </c>
      <c r="J4" s="10" t="s">
        <v>231</v>
      </c>
      <c r="K4" s="32"/>
    </row>
    <row r="5" spans="1:15" s="1" customFormat="1" ht="15.6">
      <c r="A5" s="53" t="s">
        <v>8</v>
      </c>
      <c r="B5" s="53" t="s">
        <v>9</v>
      </c>
      <c r="C5" s="104" t="s">
        <v>205</v>
      </c>
      <c r="D5" s="86" t="s">
        <v>10</v>
      </c>
      <c r="E5" s="4" t="s">
        <v>11</v>
      </c>
      <c r="F5" s="92" t="s">
        <v>222</v>
      </c>
      <c r="G5" s="4" t="s">
        <v>212</v>
      </c>
      <c r="H5" s="95" t="s">
        <v>16</v>
      </c>
      <c r="I5" s="8" t="s">
        <v>16</v>
      </c>
      <c r="J5" s="10" t="s">
        <v>214</v>
      </c>
      <c r="K5" s="32"/>
    </row>
    <row r="6" spans="1:15" s="1" customFormat="1" ht="15.6">
      <c r="A6" s="53" t="s">
        <v>8</v>
      </c>
      <c r="B6" s="53" t="s">
        <v>9</v>
      </c>
      <c r="C6" s="104" t="s">
        <v>232</v>
      </c>
      <c r="D6" s="86" t="s">
        <v>10</v>
      </c>
      <c r="E6" s="4" t="s">
        <v>11</v>
      </c>
      <c r="F6" s="89" t="s">
        <v>222</v>
      </c>
      <c r="G6" s="4" t="s">
        <v>212</v>
      </c>
      <c r="H6" s="8"/>
      <c r="I6" s="8"/>
      <c r="J6" s="10" t="s">
        <v>233</v>
      </c>
      <c r="K6" s="32"/>
    </row>
    <row r="7" spans="1:15" s="1" customFormat="1" ht="16.2">
      <c r="A7" s="53" t="s">
        <v>8</v>
      </c>
      <c r="B7" s="53" t="s">
        <v>9</v>
      </c>
      <c r="C7" s="90" t="s">
        <v>238</v>
      </c>
      <c r="D7" s="59" t="s">
        <v>10</v>
      </c>
      <c r="E7" s="4" t="s">
        <v>11</v>
      </c>
      <c r="F7" s="91" t="s">
        <v>222</v>
      </c>
      <c r="G7" s="97" t="s">
        <v>246</v>
      </c>
      <c r="H7" s="93"/>
      <c r="I7" s="49"/>
      <c r="J7" s="103" t="s">
        <v>235</v>
      </c>
      <c r="K7" s="32"/>
    </row>
    <row r="8" spans="1:15" s="1" customFormat="1" ht="16.5" customHeight="1">
      <c r="A8" s="53" t="s">
        <v>8</v>
      </c>
      <c r="B8" s="53" t="s">
        <v>9</v>
      </c>
      <c r="C8" s="90" t="s">
        <v>238</v>
      </c>
      <c r="D8" s="59" t="s">
        <v>10</v>
      </c>
      <c r="E8" s="4" t="s">
        <v>11</v>
      </c>
      <c r="F8" s="91" t="s">
        <v>222</v>
      </c>
      <c r="G8" s="97" t="s">
        <v>225</v>
      </c>
      <c r="H8" s="93"/>
      <c r="I8" s="49"/>
      <c r="J8" s="103" t="s">
        <v>234</v>
      </c>
      <c r="K8" s="32"/>
    </row>
    <row r="9" spans="1:15" s="1" customFormat="1" ht="15.6">
      <c r="A9" s="53" t="s">
        <v>8</v>
      </c>
      <c r="B9" s="53" t="s">
        <v>9</v>
      </c>
      <c r="C9" s="104" t="s">
        <v>202</v>
      </c>
      <c r="D9" s="59" t="s">
        <v>10</v>
      </c>
      <c r="E9" s="4" t="s">
        <v>11</v>
      </c>
      <c r="F9" s="91" t="s">
        <v>222</v>
      </c>
      <c r="G9" s="97" t="s">
        <v>225</v>
      </c>
      <c r="H9" s="94" t="s">
        <v>16</v>
      </c>
      <c r="I9" s="48" t="s">
        <v>16</v>
      </c>
      <c r="J9" s="10" t="s">
        <v>194</v>
      </c>
      <c r="K9" s="101"/>
    </row>
    <row r="10" spans="1:15" s="1" customFormat="1" ht="15.6">
      <c r="A10" s="53" t="s">
        <v>8</v>
      </c>
      <c r="B10" s="53" t="s">
        <v>9</v>
      </c>
      <c r="C10" s="104" t="s">
        <v>207</v>
      </c>
      <c r="D10" s="86" t="s">
        <v>10</v>
      </c>
      <c r="E10" s="4" t="s">
        <v>11</v>
      </c>
      <c r="F10" s="89" t="s">
        <v>222</v>
      </c>
      <c r="G10" s="5" t="s">
        <v>226</v>
      </c>
      <c r="H10" s="8" t="s">
        <v>16</v>
      </c>
      <c r="I10" s="8" t="s">
        <v>16</v>
      </c>
      <c r="J10" s="10" t="s">
        <v>215</v>
      </c>
      <c r="K10" s="59"/>
    </row>
    <row r="11" spans="1:15" s="1" customFormat="1" ht="15.6">
      <c r="A11" s="53" t="s">
        <v>8</v>
      </c>
      <c r="B11" s="53" t="s">
        <v>9</v>
      </c>
      <c r="C11" s="104" t="s">
        <v>208</v>
      </c>
      <c r="D11" s="59" t="s">
        <v>10</v>
      </c>
      <c r="E11" s="4" t="s">
        <v>11</v>
      </c>
      <c r="F11" s="89" t="s">
        <v>63</v>
      </c>
      <c r="G11" s="5" t="s">
        <v>226</v>
      </c>
      <c r="H11" s="8" t="s">
        <v>16</v>
      </c>
      <c r="I11" s="8" t="s">
        <v>16</v>
      </c>
      <c r="J11" s="10" t="s">
        <v>220</v>
      </c>
      <c r="K11" s="171"/>
    </row>
    <row r="12" spans="1:15" s="1" customFormat="1" ht="15" customHeight="1">
      <c r="A12" s="53" t="s">
        <v>8</v>
      </c>
      <c r="B12" s="53" t="s">
        <v>9</v>
      </c>
      <c r="C12" s="104" t="s">
        <v>206</v>
      </c>
      <c r="D12" s="86" t="s">
        <v>10</v>
      </c>
      <c r="E12" s="4" t="s">
        <v>11</v>
      </c>
      <c r="F12" s="89" t="s">
        <v>222</v>
      </c>
      <c r="G12" s="5" t="s">
        <v>227</v>
      </c>
      <c r="H12" s="8" t="s">
        <v>16</v>
      </c>
      <c r="I12" s="8" t="s">
        <v>16</v>
      </c>
      <c r="J12" s="10" t="s">
        <v>221</v>
      </c>
      <c r="K12" s="171"/>
    </row>
    <row r="13" spans="1:15" s="1" customFormat="1" ht="15" customHeight="1">
      <c r="A13" s="53" t="s">
        <v>8</v>
      </c>
      <c r="B13" s="53" t="s">
        <v>9</v>
      </c>
      <c r="C13" s="104" t="s">
        <v>209</v>
      </c>
      <c r="D13" s="59" t="s">
        <v>10</v>
      </c>
      <c r="E13" s="4" t="s">
        <v>11</v>
      </c>
      <c r="F13" s="89" t="s">
        <v>223</v>
      </c>
      <c r="G13" s="4" t="s">
        <v>227</v>
      </c>
      <c r="H13" s="8" t="s">
        <v>16</v>
      </c>
      <c r="I13" s="8" t="s">
        <v>16</v>
      </c>
      <c r="J13" s="10" t="s">
        <v>216</v>
      </c>
      <c r="K13" s="59"/>
    </row>
    <row r="14" spans="1:15" s="1" customFormat="1" ht="15.6">
      <c r="A14" s="53" t="s">
        <v>8</v>
      </c>
      <c r="B14" s="53" t="s">
        <v>9</v>
      </c>
      <c r="C14" s="104" t="s">
        <v>210</v>
      </c>
      <c r="D14" s="59" t="s">
        <v>10</v>
      </c>
      <c r="E14" s="4" t="s">
        <v>11</v>
      </c>
      <c r="F14" s="89" t="s">
        <v>223</v>
      </c>
      <c r="G14" s="4" t="s">
        <v>227</v>
      </c>
      <c r="H14" s="8" t="s">
        <v>16</v>
      </c>
      <c r="I14" s="8" t="s">
        <v>16</v>
      </c>
      <c r="J14" s="10" t="s">
        <v>241</v>
      </c>
      <c r="K14" s="59"/>
    </row>
    <row r="15" spans="1:15" s="4" customFormat="1" ht="15.6">
      <c r="A15" s="53" t="s">
        <v>8</v>
      </c>
      <c r="B15" s="53" t="s">
        <v>9</v>
      </c>
      <c r="C15" s="104" t="s">
        <v>211</v>
      </c>
      <c r="D15" s="59" t="s">
        <v>10</v>
      </c>
      <c r="E15" s="4" t="s">
        <v>11</v>
      </c>
      <c r="F15" s="90" t="s">
        <v>224</v>
      </c>
      <c r="G15" s="4" t="s">
        <v>228</v>
      </c>
      <c r="H15" s="8" t="s">
        <v>16</v>
      </c>
      <c r="I15" s="8" t="s">
        <v>16</v>
      </c>
      <c r="J15" s="10" t="s">
        <v>217</v>
      </c>
      <c r="K15" s="59"/>
      <c r="L15" s="1"/>
      <c r="M15" s="1"/>
      <c r="N15" s="1"/>
      <c r="O15" s="1"/>
    </row>
    <row r="16" spans="1:15" s="4" customFormat="1" ht="15.6">
      <c r="A16" s="53" t="s">
        <v>8</v>
      </c>
      <c r="B16" s="53" t="s">
        <v>9</v>
      </c>
      <c r="C16" s="104" t="s">
        <v>211</v>
      </c>
      <c r="D16" s="59" t="s">
        <v>10</v>
      </c>
      <c r="E16" s="4" t="s">
        <v>11</v>
      </c>
      <c r="F16" s="90" t="s">
        <v>224</v>
      </c>
      <c r="G16" s="4" t="s">
        <v>229</v>
      </c>
      <c r="H16" s="8" t="s">
        <v>16</v>
      </c>
      <c r="I16" s="8" t="s">
        <v>16</v>
      </c>
      <c r="J16" s="10" t="s">
        <v>218</v>
      </c>
      <c r="K16" s="59"/>
      <c r="L16" s="1"/>
      <c r="M16" s="1"/>
      <c r="N16" s="1"/>
      <c r="O16" s="1"/>
    </row>
    <row r="17" spans="1:23" s="4" customFormat="1" ht="15.6">
      <c r="A17" s="53" t="s">
        <v>8</v>
      </c>
      <c r="B17" s="53" t="s">
        <v>9</v>
      </c>
      <c r="C17" s="89" t="s">
        <v>239</v>
      </c>
      <c r="D17" s="59" t="s">
        <v>10</v>
      </c>
      <c r="E17" s="4" t="s">
        <v>11</v>
      </c>
      <c r="F17" s="91" t="s">
        <v>222</v>
      </c>
      <c r="G17" s="98" t="s">
        <v>230</v>
      </c>
      <c r="H17" s="93"/>
      <c r="I17" s="49"/>
      <c r="J17" s="10" t="s">
        <v>237</v>
      </c>
      <c r="K17" s="59"/>
      <c r="L17" s="1"/>
      <c r="M17" s="1"/>
      <c r="N17" s="1"/>
      <c r="O17" s="1"/>
    </row>
    <row r="18" spans="1:23" s="4" customFormat="1" ht="15.6">
      <c r="A18" s="53" t="s">
        <v>8</v>
      </c>
      <c r="B18" s="53" t="s">
        <v>9</v>
      </c>
      <c r="C18" s="4" t="s">
        <v>211</v>
      </c>
      <c r="D18" s="59" t="s">
        <v>10</v>
      </c>
      <c r="E18" s="4" t="s">
        <v>11</v>
      </c>
      <c r="F18" s="90" t="s">
        <v>224</v>
      </c>
      <c r="G18" s="4" t="s">
        <v>230</v>
      </c>
      <c r="H18" s="8" t="s">
        <v>16</v>
      </c>
      <c r="I18" s="8" t="s">
        <v>16</v>
      </c>
      <c r="J18" s="10" t="s">
        <v>219</v>
      </c>
      <c r="K18" s="59"/>
      <c r="L18" s="1"/>
      <c r="M18" s="1"/>
      <c r="N18" s="1"/>
      <c r="O18" s="1"/>
    </row>
    <row r="19" spans="1:23" s="4" customFormat="1" ht="15.9" customHeight="1">
      <c r="A19" s="1"/>
      <c r="B19" s="1"/>
      <c r="H19" s="8"/>
      <c r="I19" s="8"/>
      <c r="J19" s="10"/>
      <c r="K19" s="59"/>
      <c r="L19" s="1"/>
      <c r="M19" s="1"/>
      <c r="N19" s="1"/>
      <c r="O19" s="1"/>
    </row>
    <row r="20" spans="1:23" s="4" customFormat="1">
      <c r="A20" s="52" t="s">
        <v>269</v>
      </c>
      <c r="B20" s="54" t="s">
        <v>17</v>
      </c>
      <c r="C20" s="7" t="s">
        <v>333</v>
      </c>
      <c r="D20" s="7" t="s">
        <v>301</v>
      </c>
      <c r="E20" s="7" t="s">
        <v>311</v>
      </c>
      <c r="F20" s="7" t="s">
        <v>63</v>
      </c>
      <c r="G20" s="106" t="s">
        <v>20</v>
      </c>
      <c r="H20" s="88" t="s">
        <v>316</v>
      </c>
      <c r="I20" s="117" t="s">
        <v>337</v>
      </c>
      <c r="J20" s="164" t="s">
        <v>429</v>
      </c>
      <c r="K20" s="105"/>
      <c r="L20" s="1"/>
      <c r="M20" s="1"/>
      <c r="N20" s="1"/>
      <c r="O20" s="1"/>
    </row>
    <row r="21" spans="1:23" s="4" customFormat="1" ht="15.9" customHeight="1">
      <c r="A21" s="52" t="s">
        <v>269</v>
      </c>
      <c r="B21" s="54" t="s">
        <v>17</v>
      </c>
      <c r="C21" s="7" t="s">
        <v>333</v>
      </c>
      <c r="D21" s="7" t="s">
        <v>301</v>
      </c>
      <c r="E21" s="7" t="s">
        <v>302</v>
      </c>
      <c r="F21" s="7" t="s">
        <v>63</v>
      </c>
      <c r="G21" s="106" t="s">
        <v>20</v>
      </c>
      <c r="H21" s="8" t="s">
        <v>315</v>
      </c>
      <c r="I21" s="117" t="s">
        <v>216</v>
      </c>
      <c r="J21" s="114" t="s">
        <v>432</v>
      </c>
      <c r="K21" s="105"/>
      <c r="L21" s="1"/>
      <c r="M21" s="1"/>
      <c r="N21" s="1"/>
      <c r="O21" s="1"/>
    </row>
    <row r="22" spans="1:23" s="4" customFormat="1" ht="15.9" customHeight="1">
      <c r="A22" s="52" t="s">
        <v>269</v>
      </c>
      <c r="B22" s="54" t="s">
        <v>17</v>
      </c>
      <c r="C22" s="166" t="s">
        <v>333</v>
      </c>
      <c r="D22" s="110" t="s">
        <v>301</v>
      </c>
      <c r="E22" s="7" t="s">
        <v>488</v>
      </c>
      <c r="F22" s="31" t="s">
        <v>63</v>
      </c>
      <c r="G22" s="106" t="s">
        <v>20</v>
      </c>
      <c r="H22" s="174" t="s">
        <v>501</v>
      </c>
      <c r="I22" s="8" t="s">
        <v>500</v>
      </c>
      <c r="J22" s="8"/>
      <c r="K22" s="167" t="s">
        <v>532</v>
      </c>
      <c r="L22" s="168"/>
      <c r="M22" s="168"/>
      <c r="N22" s="168"/>
      <c r="O22" s="168"/>
      <c r="P22" s="5"/>
      <c r="Q22" s="5"/>
      <c r="R22" s="5"/>
      <c r="S22" s="5"/>
      <c r="T22" s="5"/>
      <c r="U22" s="5"/>
      <c r="V22" s="5"/>
      <c r="W22" s="5"/>
    </row>
    <row r="23" spans="1:23" s="4" customFormat="1" ht="15.9" customHeight="1">
      <c r="A23" s="52" t="s">
        <v>269</v>
      </c>
      <c r="B23" s="54" t="s">
        <v>17</v>
      </c>
      <c r="C23" s="169" t="s">
        <v>333</v>
      </c>
      <c r="D23" s="110" t="s">
        <v>301</v>
      </c>
      <c r="E23" s="7" t="s">
        <v>489</v>
      </c>
      <c r="F23" s="31" t="s">
        <v>63</v>
      </c>
      <c r="G23" s="109" t="s">
        <v>20</v>
      </c>
      <c r="H23" s="38" t="s">
        <v>502</v>
      </c>
      <c r="I23" s="8" t="s">
        <v>499</v>
      </c>
      <c r="J23" s="8"/>
      <c r="K23" s="167" t="s">
        <v>532</v>
      </c>
      <c r="L23" s="168"/>
      <c r="M23" s="168"/>
      <c r="N23" s="168"/>
      <c r="O23" s="168"/>
      <c r="P23" s="5"/>
      <c r="Q23" s="5"/>
      <c r="R23" s="5"/>
      <c r="S23" s="5"/>
      <c r="T23" s="5"/>
      <c r="U23" s="5"/>
      <c r="V23" s="5"/>
      <c r="W23" s="5"/>
    </row>
    <row r="24" spans="1:23" s="4" customFormat="1" ht="15.9" customHeight="1">
      <c r="A24" s="52" t="s">
        <v>269</v>
      </c>
      <c r="B24" s="54" t="s">
        <v>17</v>
      </c>
      <c r="C24" s="169" t="s">
        <v>333</v>
      </c>
      <c r="D24" s="110" t="s">
        <v>301</v>
      </c>
      <c r="E24" s="7" t="s">
        <v>490</v>
      </c>
      <c r="F24" s="7" t="s">
        <v>63</v>
      </c>
      <c r="G24" s="170" t="s">
        <v>20</v>
      </c>
      <c r="H24" s="38" t="s">
        <v>503</v>
      </c>
      <c r="I24" s="8" t="s">
        <v>498</v>
      </c>
      <c r="J24" s="8"/>
      <c r="K24" s="167" t="s">
        <v>532</v>
      </c>
      <c r="L24" s="168"/>
      <c r="M24" s="168"/>
      <c r="N24" s="168"/>
      <c r="O24" s="168"/>
      <c r="P24" s="5"/>
      <c r="Q24" s="5"/>
      <c r="R24" s="5"/>
      <c r="S24" s="5"/>
      <c r="T24" s="5"/>
      <c r="U24" s="5"/>
      <c r="V24" s="5"/>
      <c r="W24" s="5"/>
    </row>
    <row r="25" spans="1:23" s="4" customFormat="1" ht="15.9" customHeight="1">
      <c r="A25" s="52" t="s">
        <v>269</v>
      </c>
      <c r="B25" s="54" t="s">
        <v>17</v>
      </c>
      <c r="C25" s="169" t="s">
        <v>333</v>
      </c>
      <c r="D25" s="110" t="s">
        <v>301</v>
      </c>
      <c r="E25" s="7" t="s">
        <v>73</v>
      </c>
      <c r="F25" s="31" t="s">
        <v>63</v>
      </c>
      <c r="G25" s="109" t="s">
        <v>20</v>
      </c>
      <c r="H25" s="38" t="s">
        <v>504</v>
      </c>
      <c r="I25" s="8" t="s">
        <v>497</v>
      </c>
      <c r="J25" s="8"/>
      <c r="K25" s="167" t="s">
        <v>532</v>
      </c>
      <c r="L25" s="168"/>
      <c r="M25" s="168"/>
      <c r="N25" s="168"/>
      <c r="O25" s="168"/>
      <c r="P25" s="5"/>
      <c r="Q25" s="5"/>
      <c r="R25" s="5"/>
      <c r="S25" s="5"/>
      <c r="T25" s="5"/>
      <c r="U25" s="5"/>
      <c r="V25" s="5"/>
      <c r="W25" s="5"/>
    </row>
    <row r="26" spans="1:23" s="4" customFormat="1" ht="15.6" customHeight="1">
      <c r="A26" s="52" t="s">
        <v>269</v>
      </c>
      <c r="B26" s="54" t="s">
        <v>17</v>
      </c>
      <c r="C26" s="169" t="s">
        <v>333</v>
      </c>
      <c r="D26" s="110" t="s">
        <v>301</v>
      </c>
      <c r="E26" s="7" t="s">
        <v>491</v>
      </c>
      <c r="F26" s="31" t="s">
        <v>63</v>
      </c>
      <c r="G26" s="170" t="s">
        <v>20</v>
      </c>
      <c r="H26" s="175" t="s">
        <v>505</v>
      </c>
      <c r="I26" s="8" t="s">
        <v>496</v>
      </c>
      <c r="J26" s="8"/>
      <c r="K26" s="167" t="s">
        <v>532</v>
      </c>
      <c r="L26" s="168"/>
      <c r="M26" s="168"/>
      <c r="N26" s="168"/>
      <c r="O26" s="168"/>
      <c r="P26" s="5"/>
      <c r="Q26" s="5"/>
      <c r="R26" s="5"/>
      <c r="S26" s="5"/>
      <c r="T26" s="5"/>
      <c r="U26" s="5"/>
      <c r="V26" s="5"/>
      <c r="W26" s="5"/>
    </row>
    <row r="27" spans="1:23" s="4" customFormat="1" ht="15.9" customHeight="1">
      <c r="A27" s="52" t="s">
        <v>269</v>
      </c>
      <c r="B27" s="54" t="s">
        <v>17</v>
      </c>
      <c r="C27" s="169" t="s">
        <v>333</v>
      </c>
      <c r="D27" s="110" t="s">
        <v>301</v>
      </c>
      <c r="E27" s="7" t="s">
        <v>492</v>
      </c>
      <c r="F27" s="31" t="s">
        <v>63</v>
      </c>
      <c r="G27" s="170" t="s">
        <v>20</v>
      </c>
      <c r="H27" s="38" t="s">
        <v>506</v>
      </c>
      <c r="I27" s="8" t="s">
        <v>495</v>
      </c>
      <c r="J27" s="93"/>
      <c r="K27" s="167" t="s">
        <v>532</v>
      </c>
      <c r="L27" s="168"/>
      <c r="M27" s="168"/>
      <c r="N27" s="168"/>
      <c r="O27" s="168"/>
      <c r="P27" s="5"/>
      <c r="Q27" s="5"/>
      <c r="R27" s="5"/>
      <c r="S27" s="5"/>
      <c r="T27" s="5"/>
      <c r="U27" s="5"/>
      <c r="V27" s="5"/>
      <c r="W27" s="5"/>
    </row>
    <row r="28" spans="1:23" s="4" customFormat="1" ht="15.9" customHeight="1">
      <c r="A28" s="52" t="s">
        <v>269</v>
      </c>
      <c r="B28" s="54" t="s">
        <v>17</v>
      </c>
      <c r="C28" s="169" t="s">
        <v>333</v>
      </c>
      <c r="D28" s="110" t="s">
        <v>301</v>
      </c>
      <c r="E28" s="7" t="s">
        <v>493</v>
      </c>
      <c r="F28" s="31" t="s">
        <v>63</v>
      </c>
      <c r="G28" s="170" t="s">
        <v>20</v>
      </c>
      <c r="H28" s="38" t="s">
        <v>507</v>
      </c>
      <c r="I28" s="8" t="s">
        <v>494</v>
      </c>
      <c r="J28" s="8"/>
      <c r="K28" s="167" t="s">
        <v>532</v>
      </c>
      <c r="L28" s="168"/>
      <c r="M28" s="168"/>
      <c r="N28" s="168"/>
      <c r="O28" s="168"/>
      <c r="P28" s="5"/>
      <c r="Q28" s="5"/>
      <c r="R28" s="5"/>
      <c r="S28" s="5"/>
      <c r="T28" s="5"/>
      <c r="U28" s="5"/>
      <c r="V28" s="5"/>
      <c r="W28" s="5"/>
    </row>
    <row r="29" spans="1:23" s="4" customFormat="1" ht="15.9" customHeight="1">
      <c r="A29" s="52" t="s">
        <v>269</v>
      </c>
      <c r="B29" s="54" t="s">
        <v>17</v>
      </c>
      <c r="C29" s="7" t="s">
        <v>303</v>
      </c>
      <c r="D29" s="7" t="s">
        <v>304</v>
      </c>
      <c r="E29" s="7" t="s">
        <v>311</v>
      </c>
      <c r="F29" s="7" t="s">
        <v>306</v>
      </c>
      <c r="G29" s="118" t="s">
        <v>434</v>
      </c>
      <c r="H29" s="115" t="s">
        <v>308</v>
      </c>
      <c r="I29" s="116" t="s">
        <v>309</v>
      </c>
      <c r="J29" s="119" t="s">
        <v>310</v>
      </c>
      <c r="K29" s="105"/>
      <c r="L29" s="1"/>
      <c r="M29" s="1"/>
      <c r="N29" s="1"/>
      <c r="O29" s="1"/>
    </row>
    <row r="30" spans="1:23" s="4" customFormat="1" ht="15.9" customHeight="1">
      <c r="A30" s="52" t="s">
        <v>269</v>
      </c>
      <c r="B30" s="54" t="s">
        <v>17</v>
      </c>
      <c r="C30" s="128" t="s">
        <v>473</v>
      </c>
      <c r="D30" s="129" t="s">
        <v>301</v>
      </c>
      <c r="E30" s="129" t="s">
        <v>58</v>
      </c>
      <c r="F30" s="129" t="s">
        <v>63</v>
      </c>
      <c r="G30" s="106" t="s">
        <v>20</v>
      </c>
      <c r="H30" s="130" t="s">
        <v>317</v>
      </c>
      <c r="I30" s="117" t="s">
        <v>320</v>
      </c>
      <c r="J30" s="126" t="s">
        <v>321</v>
      </c>
      <c r="K30" s="127" t="s">
        <v>314</v>
      </c>
      <c r="L30" s="1"/>
      <c r="M30" s="1"/>
      <c r="N30" s="1"/>
      <c r="O30" s="1"/>
    </row>
    <row r="31" spans="1:23" s="4" customFormat="1" ht="15.9" customHeight="1">
      <c r="A31" s="52" t="s">
        <v>269</v>
      </c>
      <c r="B31" s="54" t="s">
        <v>17</v>
      </c>
      <c r="C31" s="128" t="s">
        <v>473</v>
      </c>
      <c r="D31" s="129" t="s">
        <v>301</v>
      </c>
      <c r="E31" s="129" t="s">
        <v>302</v>
      </c>
      <c r="F31" s="129" t="s">
        <v>63</v>
      </c>
      <c r="G31" s="106" t="s">
        <v>20</v>
      </c>
      <c r="H31" s="130" t="s">
        <v>318</v>
      </c>
      <c r="I31" s="117" t="s">
        <v>319</v>
      </c>
      <c r="J31" s="126" t="s">
        <v>322</v>
      </c>
      <c r="K31" s="127" t="s">
        <v>314</v>
      </c>
      <c r="L31" s="1"/>
      <c r="M31" s="1"/>
      <c r="N31" s="1"/>
      <c r="O31" s="1"/>
    </row>
    <row r="32" spans="1:23" s="4" customFormat="1">
      <c r="A32" s="52" t="s">
        <v>269</v>
      </c>
      <c r="B32" s="54" t="s">
        <v>17</v>
      </c>
      <c r="C32" s="106" t="s">
        <v>474</v>
      </c>
      <c r="D32" s="106" t="s">
        <v>22</v>
      </c>
      <c r="E32" s="106" t="s">
        <v>351</v>
      </c>
      <c r="F32" s="106" t="s">
        <v>19</v>
      </c>
      <c r="G32" s="106" t="s">
        <v>20</v>
      </c>
      <c r="H32" s="120" t="s">
        <v>294</v>
      </c>
      <c r="I32" s="8" t="s">
        <v>435</v>
      </c>
      <c r="J32" s="108" t="s">
        <v>299</v>
      </c>
      <c r="K32" s="105" t="s">
        <v>267</v>
      </c>
      <c r="L32" s="1"/>
      <c r="M32" s="1"/>
      <c r="N32" s="1"/>
      <c r="O32" s="1"/>
    </row>
    <row r="33" spans="1:21" s="4" customFormat="1">
      <c r="A33" s="52" t="s">
        <v>269</v>
      </c>
      <c r="B33" s="54" t="s">
        <v>17</v>
      </c>
      <c r="C33" s="106" t="s">
        <v>474</v>
      </c>
      <c r="D33" s="106" t="s">
        <v>265</v>
      </c>
      <c r="E33" s="106" t="s">
        <v>351</v>
      </c>
      <c r="F33" s="106" t="s">
        <v>19</v>
      </c>
      <c r="G33" s="106" t="s">
        <v>20</v>
      </c>
      <c r="H33" s="107" t="s">
        <v>295</v>
      </c>
      <c r="I33" s="8" t="s">
        <v>298</v>
      </c>
      <c r="J33" s="108" t="s">
        <v>300</v>
      </c>
      <c r="K33" s="105" t="s">
        <v>267</v>
      </c>
      <c r="L33" s="1"/>
      <c r="M33" s="1"/>
      <c r="N33" s="1"/>
      <c r="O33" s="1"/>
    </row>
    <row r="34" spans="1:21" s="4" customFormat="1">
      <c r="A34" s="52" t="s">
        <v>269</v>
      </c>
      <c r="B34" s="54" t="s">
        <v>17</v>
      </c>
      <c r="C34" s="121" t="s">
        <v>475</v>
      </c>
      <c r="D34" s="121" t="s">
        <v>22</v>
      </c>
      <c r="E34" s="122" t="s">
        <v>380</v>
      </c>
      <c r="F34" s="118" t="s">
        <v>23</v>
      </c>
      <c r="G34" s="118" t="s">
        <v>20</v>
      </c>
      <c r="H34" s="123" t="s">
        <v>296</v>
      </c>
      <c r="I34" s="95" t="s">
        <v>297</v>
      </c>
      <c r="J34" s="41" t="s">
        <v>430</v>
      </c>
      <c r="K34" s="31" t="s">
        <v>268</v>
      </c>
      <c r="L34" s="1"/>
      <c r="M34" s="1"/>
      <c r="N34" s="1"/>
      <c r="O34" s="1"/>
    </row>
    <row r="35" spans="1:21" s="1" customFormat="1" ht="15" customHeight="1">
      <c r="A35" s="52" t="s">
        <v>269</v>
      </c>
      <c r="B35" s="54" t="s">
        <v>17</v>
      </c>
      <c r="C35" s="124" t="s">
        <v>476</v>
      </c>
      <c r="D35" s="124" t="s">
        <v>24</v>
      </c>
      <c r="E35" s="124" t="s">
        <v>58</v>
      </c>
      <c r="F35" s="124" t="s">
        <v>23</v>
      </c>
      <c r="G35" s="124" t="s">
        <v>20</v>
      </c>
      <c r="H35" s="125"/>
      <c r="I35" s="8"/>
      <c r="J35" s="41" t="s">
        <v>431</v>
      </c>
      <c r="K35" s="29" t="s">
        <v>266</v>
      </c>
      <c r="L35" s="4"/>
      <c r="M35" s="4"/>
      <c r="N35" s="4"/>
      <c r="O35" s="4"/>
    </row>
    <row r="36" spans="1:21" s="3" customFormat="1">
      <c r="A36" s="6"/>
      <c r="B36" s="6"/>
      <c r="C36" s="1"/>
      <c r="D36" s="1"/>
      <c r="E36" s="1"/>
      <c r="F36" s="1"/>
      <c r="G36" s="1"/>
      <c r="H36" s="9"/>
      <c r="I36" s="49"/>
      <c r="J36" s="60"/>
      <c r="K36" s="61"/>
      <c r="L36" s="4"/>
      <c r="M36" s="4"/>
      <c r="N36" s="4"/>
      <c r="O36" s="4"/>
    </row>
    <row r="37" spans="1:21" s="3" customFormat="1" ht="28.8">
      <c r="A37" s="52" t="s">
        <v>25</v>
      </c>
      <c r="B37" s="55" t="s">
        <v>26</v>
      </c>
      <c r="C37" s="7" t="s">
        <v>478</v>
      </c>
      <c r="D37" s="7" t="s">
        <v>29</v>
      </c>
      <c r="E37" s="7" t="s">
        <v>11</v>
      </c>
      <c r="F37" s="7" t="s">
        <v>23</v>
      </c>
      <c r="G37" s="7" t="s">
        <v>27</v>
      </c>
      <c r="H37" s="8" t="s">
        <v>216</v>
      </c>
      <c r="I37" s="41"/>
      <c r="J37" s="62"/>
      <c r="K37" s="51" t="s">
        <v>7</v>
      </c>
      <c r="L37" s="34"/>
      <c r="M37" s="4"/>
      <c r="N37" s="4"/>
      <c r="O37" s="4"/>
    </row>
    <row r="38" spans="1:21" s="4" customFormat="1" ht="28.8">
      <c r="A38" s="52" t="s">
        <v>25</v>
      </c>
      <c r="B38" s="55" t="s">
        <v>26</v>
      </c>
      <c r="C38" s="7" t="s">
        <v>477</v>
      </c>
      <c r="D38" s="7" t="s">
        <v>29</v>
      </c>
      <c r="E38" s="7" t="s">
        <v>30</v>
      </c>
      <c r="F38" s="7" t="s">
        <v>12</v>
      </c>
      <c r="G38" s="7" t="s">
        <v>31</v>
      </c>
      <c r="H38" s="8" t="s">
        <v>242</v>
      </c>
      <c r="I38" s="41" t="s">
        <v>243</v>
      </c>
      <c r="J38" s="62"/>
      <c r="K38" s="45" t="s">
        <v>32</v>
      </c>
      <c r="L38" s="34"/>
    </row>
    <row r="39" spans="1:21" s="1" customFormat="1" ht="28.8">
      <c r="A39" s="52" t="s">
        <v>25</v>
      </c>
      <c r="B39" s="55" t="s">
        <v>26</v>
      </c>
      <c r="C39" s="4" t="s">
        <v>439</v>
      </c>
      <c r="D39" s="4" t="s">
        <v>248</v>
      </c>
      <c r="E39" s="4" t="s">
        <v>11</v>
      </c>
      <c r="F39" s="4" t="s">
        <v>12</v>
      </c>
      <c r="G39" s="4" t="s">
        <v>247</v>
      </c>
      <c r="H39" s="8" t="s">
        <v>242</v>
      </c>
      <c r="I39" s="41"/>
      <c r="J39" s="62"/>
      <c r="K39" s="33" t="s">
        <v>33</v>
      </c>
      <c r="L39" s="4"/>
      <c r="M39" s="4"/>
      <c r="N39" s="4"/>
      <c r="O39" s="4"/>
    </row>
    <row r="40" spans="1:21" s="1" customFormat="1" ht="28.8">
      <c r="A40" s="52" t="s">
        <v>25</v>
      </c>
      <c r="B40" s="55" t="s">
        <v>26</v>
      </c>
      <c r="C40" s="7" t="s">
        <v>34</v>
      </c>
      <c r="D40" s="7" t="s">
        <v>29</v>
      </c>
      <c r="E40" s="7" t="s">
        <v>30</v>
      </c>
      <c r="F40" s="7" t="s">
        <v>35</v>
      </c>
      <c r="G40" s="7" t="s">
        <v>20</v>
      </c>
      <c r="H40" s="8" t="s">
        <v>174</v>
      </c>
      <c r="I40" s="41" t="s">
        <v>188</v>
      </c>
      <c r="J40" s="62" t="s">
        <v>36</v>
      </c>
      <c r="K40" s="47" t="s">
        <v>37</v>
      </c>
      <c r="L40" s="34"/>
      <c r="M40" s="4"/>
      <c r="N40" s="4"/>
      <c r="O40" s="4"/>
    </row>
    <row r="41" spans="1:21" s="1" customFormat="1" ht="28.8">
      <c r="A41" s="52" t="s">
        <v>25</v>
      </c>
      <c r="B41" s="55" t="s">
        <v>26</v>
      </c>
      <c r="C41" s="7" t="s">
        <v>34</v>
      </c>
      <c r="D41" s="7" t="s">
        <v>38</v>
      </c>
      <c r="E41" s="7" t="s">
        <v>30</v>
      </c>
      <c r="F41" s="7" t="s">
        <v>35</v>
      </c>
      <c r="G41" s="7" t="s">
        <v>20</v>
      </c>
      <c r="H41" s="8" t="s">
        <v>175</v>
      </c>
      <c r="I41" s="41"/>
      <c r="J41" s="62" t="s">
        <v>36</v>
      </c>
      <c r="K41" s="47"/>
      <c r="L41" s="32"/>
    </row>
    <row r="42" spans="1:21" s="1" customFormat="1" ht="28.8">
      <c r="A42" s="52" t="s">
        <v>25</v>
      </c>
      <c r="B42" s="55" t="s">
        <v>26</v>
      </c>
      <c r="C42" s="7" t="s">
        <v>440</v>
      </c>
      <c r="D42" s="7" t="s">
        <v>38</v>
      </c>
      <c r="E42" s="7" t="s">
        <v>30</v>
      </c>
      <c r="F42" s="4" t="s">
        <v>12</v>
      </c>
      <c r="G42" s="7" t="s">
        <v>20</v>
      </c>
      <c r="H42" s="88" t="s">
        <v>312</v>
      </c>
      <c r="I42" s="41"/>
      <c r="J42" s="62"/>
      <c r="K42" s="47"/>
      <c r="L42" s="30"/>
      <c r="M42" s="3"/>
      <c r="N42" s="3"/>
      <c r="O42" s="3"/>
    </row>
    <row r="43" spans="1:21" s="1" customFormat="1" ht="28.8">
      <c r="A43" s="52" t="s">
        <v>25</v>
      </c>
      <c r="B43" s="55" t="s">
        <v>26</v>
      </c>
      <c r="C43" s="5" t="s">
        <v>440</v>
      </c>
      <c r="D43" s="7" t="s">
        <v>29</v>
      </c>
      <c r="E43" s="7" t="s">
        <v>30</v>
      </c>
      <c r="F43" s="4" t="s">
        <v>12</v>
      </c>
      <c r="G43" s="7" t="s">
        <v>20</v>
      </c>
      <c r="H43" s="8" t="s">
        <v>244</v>
      </c>
      <c r="I43" s="41"/>
      <c r="J43" s="62"/>
      <c r="K43" s="47"/>
      <c r="L43" s="30"/>
      <c r="M43" s="3"/>
      <c r="N43" s="3"/>
      <c r="O43" s="3"/>
    </row>
    <row r="44" spans="1:21" s="3" customFormat="1" ht="28.8">
      <c r="A44" s="52" t="s">
        <v>25</v>
      </c>
      <c r="B44" s="55" t="s">
        <v>26</v>
      </c>
      <c r="C44" s="7" t="s">
        <v>441</v>
      </c>
      <c r="D44" s="7" t="s">
        <v>29</v>
      </c>
      <c r="E44" s="7" t="s">
        <v>30</v>
      </c>
      <c r="F44" s="4" t="s">
        <v>12</v>
      </c>
      <c r="G44" s="7" t="s">
        <v>20</v>
      </c>
      <c r="H44" s="8"/>
      <c r="I44" s="8" t="s">
        <v>193</v>
      </c>
      <c r="J44" s="62"/>
      <c r="K44" s="47"/>
      <c r="L44" s="34"/>
      <c r="M44" s="4"/>
      <c r="N44" s="4"/>
      <c r="O44" s="4"/>
    </row>
    <row r="45" spans="1:21" s="4" customFormat="1" ht="28.8">
      <c r="A45" s="52" t="s">
        <v>25</v>
      </c>
      <c r="B45" s="55" t="s">
        <v>26</v>
      </c>
      <c r="C45" s="7" t="s">
        <v>441</v>
      </c>
      <c r="D45" s="7" t="s">
        <v>38</v>
      </c>
      <c r="E45" s="7" t="s">
        <v>30</v>
      </c>
      <c r="F45" s="4" t="s">
        <v>12</v>
      </c>
      <c r="G45" s="7" t="s">
        <v>20</v>
      </c>
      <c r="H45" s="8"/>
      <c r="I45" s="8" t="s">
        <v>176</v>
      </c>
      <c r="J45" s="62"/>
      <c r="K45" s="47"/>
      <c r="L45" s="44"/>
      <c r="M45" s="1"/>
      <c r="N45" s="1"/>
      <c r="O45" s="1"/>
    </row>
    <row r="46" spans="1:21" s="4" customFormat="1" ht="28.8">
      <c r="A46" s="52" t="s">
        <v>25</v>
      </c>
      <c r="B46" s="55" t="s">
        <v>26</v>
      </c>
      <c r="C46" s="4" t="s">
        <v>442</v>
      </c>
      <c r="D46" s="4" t="s">
        <v>29</v>
      </c>
      <c r="E46" s="7" t="s">
        <v>30</v>
      </c>
      <c r="F46" s="4" t="s">
        <v>12</v>
      </c>
      <c r="G46" s="7" t="s">
        <v>20</v>
      </c>
      <c r="H46" s="8" t="s">
        <v>245</v>
      </c>
      <c r="I46" s="41" t="s">
        <v>313</v>
      </c>
      <c r="J46" s="62"/>
      <c r="K46" s="47"/>
      <c r="L46" s="44"/>
      <c r="M46" s="1"/>
      <c r="N46" s="1"/>
      <c r="O46" s="1"/>
      <c r="P46" s="33"/>
      <c r="Q46" s="33"/>
      <c r="R46" s="33"/>
      <c r="S46" s="33"/>
      <c r="T46" s="33"/>
      <c r="U46" s="34"/>
    </row>
    <row r="47" spans="1:21" s="4" customFormat="1">
      <c r="A47" s="52"/>
      <c r="B47" s="55"/>
      <c r="E47" s="7"/>
      <c r="G47" s="7"/>
      <c r="H47" s="165"/>
      <c r="I47" s="41"/>
      <c r="J47" s="62"/>
      <c r="K47" s="47"/>
      <c r="L47" s="44"/>
      <c r="M47" s="1"/>
      <c r="N47" s="1"/>
      <c r="O47" s="1"/>
      <c r="P47" s="33"/>
      <c r="Q47" s="33"/>
      <c r="R47" s="33"/>
      <c r="S47" s="33"/>
      <c r="T47" s="33"/>
      <c r="U47" s="34"/>
    </row>
    <row r="48" spans="1:21" s="4" customFormat="1">
      <c r="A48" s="52" t="s">
        <v>39</v>
      </c>
      <c r="B48" s="55"/>
      <c r="C48" s="4" t="s">
        <v>472</v>
      </c>
      <c r="D48" s="4" t="s">
        <v>304</v>
      </c>
      <c r="E48" s="7" t="s">
        <v>433</v>
      </c>
      <c r="F48" s="4" t="s">
        <v>43</v>
      </c>
      <c r="G48" s="7" t="s">
        <v>436</v>
      </c>
      <c r="H48" s="131"/>
      <c r="I48" s="41" t="s">
        <v>437</v>
      </c>
      <c r="J48" s="62"/>
      <c r="K48" s="47" t="s">
        <v>438</v>
      </c>
      <c r="L48" s="44"/>
      <c r="M48" s="1"/>
      <c r="N48" s="1"/>
      <c r="O48" s="1"/>
      <c r="P48" s="33"/>
      <c r="Q48" s="33"/>
      <c r="R48" s="33"/>
      <c r="S48" s="33"/>
      <c r="T48" s="33"/>
      <c r="U48" s="34"/>
    </row>
    <row r="49" spans="1:23" s="4" customFormat="1">
      <c r="A49" s="52" t="s">
        <v>39</v>
      </c>
      <c r="B49" s="56" t="s">
        <v>40</v>
      </c>
      <c r="C49" s="5" t="s">
        <v>471</v>
      </c>
      <c r="D49" s="5" t="s">
        <v>22</v>
      </c>
      <c r="E49" s="5" t="s">
        <v>323</v>
      </c>
      <c r="F49" s="5" t="s">
        <v>23</v>
      </c>
      <c r="G49" s="5" t="s">
        <v>31</v>
      </c>
      <c r="H49" s="134" t="s">
        <v>329</v>
      </c>
      <c r="I49" s="131"/>
      <c r="J49" s="62"/>
      <c r="K49" s="45" t="s">
        <v>324</v>
      </c>
      <c r="L49" s="44"/>
      <c r="M49" s="1"/>
      <c r="N49" s="1"/>
      <c r="O49" s="1"/>
      <c r="P49" s="33"/>
      <c r="Q49" s="33"/>
      <c r="R49" s="33"/>
      <c r="S49" s="33"/>
      <c r="T49" s="33"/>
      <c r="U49" s="34"/>
    </row>
    <row r="50" spans="1:23" s="4" customFormat="1">
      <c r="A50" s="52" t="s">
        <v>39</v>
      </c>
      <c r="B50" s="56" t="s">
        <v>40</v>
      </c>
      <c r="C50" s="5" t="s">
        <v>471</v>
      </c>
      <c r="D50" s="7" t="s">
        <v>22</v>
      </c>
      <c r="E50" s="7" t="s">
        <v>302</v>
      </c>
      <c r="F50" s="7" t="s">
        <v>23</v>
      </c>
      <c r="G50" s="7" t="s">
        <v>31</v>
      </c>
      <c r="H50" s="134" t="s">
        <v>327</v>
      </c>
      <c r="I50" s="134"/>
      <c r="J50" s="62"/>
      <c r="K50" s="45" t="s">
        <v>325</v>
      </c>
      <c r="L50" s="44"/>
      <c r="M50" s="1"/>
      <c r="N50" s="1"/>
      <c r="O50" s="1"/>
      <c r="P50" s="33"/>
      <c r="Q50" s="33"/>
      <c r="R50" s="33"/>
      <c r="S50" s="33"/>
      <c r="T50" s="33"/>
      <c r="U50" s="34"/>
    </row>
    <row r="51" spans="1:23" s="4" customFormat="1">
      <c r="A51" s="52" t="s">
        <v>39</v>
      </c>
      <c r="B51" s="56" t="s">
        <v>40</v>
      </c>
      <c r="C51" s="5" t="s">
        <v>471</v>
      </c>
      <c r="D51" s="7" t="s">
        <v>22</v>
      </c>
      <c r="E51" s="7" t="s">
        <v>381</v>
      </c>
      <c r="F51" s="7" t="s">
        <v>23</v>
      </c>
      <c r="G51" s="7" t="s">
        <v>31</v>
      </c>
      <c r="H51" s="134" t="s">
        <v>328</v>
      </c>
      <c r="I51" s="136"/>
      <c r="J51" s="131"/>
      <c r="K51" s="45" t="s">
        <v>326</v>
      </c>
      <c r="L51" s="44"/>
      <c r="M51" s="1"/>
      <c r="N51" s="1"/>
      <c r="O51" s="1"/>
      <c r="P51" s="33"/>
      <c r="Q51" s="33"/>
      <c r="R51" s="33"/>
      <c r="S51" s="33"/>
      <c r="T51" s="33"/>
      <c r="U51" s="34"/>
    </row>
    <row r="52" spans="1:23" s="4" customFormat="1">
      <c r="A52" s="52" t="s">
        <v>39</v>
      </c>
      <c r="B52" s="56" t="s">
        <v>40</v>
      </c>
      <c r="C52" s="5" t="s">
        <v>470</v>
      </c>
      <c r="D52" s="5" t="s">
        <v>304</v>
      </c>
      <c r="E52" s="7" t="s">
        <v>323</v>
      </c>
      <c r="F52" s="5" t="s">
        <v>330</v>
      </c>
      <c r="G52" s="5" t="s">
        <v>331</v>
      </c>
      <c r="H52" s="111" t="s">
        <v>250</v>
      </c>
      <c r="I52" s="132"/>
      <c r="J52" s="135"/>
      <c r="K52" s="45" t="s">
        <v>332</v>
      </c>
      <c r="L52" s="44"/>
      <c r="M52" s="1"/>
      <c r="N52" s="1"/>
      <c r="O52" s="1"/>
      <c r="P52" s="33"/>
      <c r="Q52" s="33"/>
      <c r="R52" s="33"/>
      <c r="S52" s="33"/>
      <c r="T52" s="33"/>
      <c r="U52" s="34"/>
    </row>
    <row r="53" spans="1:23" s="4" customFormat="1">
      <c r="A53" s="52" t="s">
        <v>39</v>
      </c>
      <c r="B53" s="56" t="s">
        <v>40</v>
      </c>
      <c r="C53" s="4" t="s">
        <v>339</v>
      </c>
      <c r="D53" s="4" t="s">
        <v>22</v>
      </c>
      <c r="E53" s="4" t="s">
        <v>323</v>
      </c>
      <c r="F53" s="4" t="s">
        <v>340</v>
      </c>
      <c r="G53" s="4" t="s">
        <v>341</v>
      </c>
      <c r="H53" s="88"/>
      <c r="I53" s="88" t="s">
        <v>347</v>
      </c>
      <c r="J53" s="131"/>
      <c r="K53" s="45" t="s">
        <v>346</v>
      </c>
      <c r="L53" s="44"/>
      <c r="M53" s="1"/>
      <c r="N53" s="1"/>
      <c r="O53" s="1"/>
      <c r="P53" s="33"/>
      <c r="Q53" s="33"/>
      <c r="R53" s="33"/>
      <c r="S53" s="33"/>
      <c r="T53" s="33"/>
      <c r="U53" s="34"/>
    </row>
    <row r="54" spans="1:23" s="4" customFormat="1">
      <c r="A54" s="52" t="s">
        <v>39</v>
      </c>
      <c r="B54" s="56" t="s">
        <v>40</v>
      </c>
      <c r="C54" s="7" t="s">
        <v>469</v>
      </c>
      <c r="D54" s="7" t="s">
        <v>22</v>
      </c>
      <c r="E54" s="7" t="s">
        <v>323</v>
      </c>
      <c r="F54" s="7" t="s">
        <v>342</v>
      </c>
      <c r="G54" s="4" t="s">
        <v>343</v>
      </c>
      <c r="H54" s="88" t="s">
        <v>344</v>
      </c>
      <c r="I54" s="141" t="s">
        <v>345</v>
      </c>
      <c r="J54" s="138"/>
      <c r="K54" s="45"/>
      <c r="L54" s="44"/>
      <c r="M54" s="1"/>
      <c r="N54" s="1"/>
      <c r="O54" s="1"/>
      <c r="P54" s="33"/>
      <c r="Q54" s="33"/>
      <c r="R54" s="33"/>
      <c r="S54" s="33"/>
      <c r="T54" s="33"/>
      <c r="U54" s="34"/>
    </row>
    <row r="55" spans="1:23" s="4" customFormat="1">
      <c r="A55" s="52" t="s">
        <v>39</v>
      </c>
      <c r="B55" s="56" t="s">
        <v>40</v>
      </c>
      <c r="C55" s="5" t="s">
        <v>468</v>
      </c>
      <c r="D55" s="7" t="s">
        <v>304</v>
      </c>
      <c r="E55" s="7" t="s">
        <v>305</v>
      </c>
      <c r="F55" s="7" t="s">
        <v>306</v>
      </c>
      <c r="G55" s="4" t="s">
        <v>307</v>
      </c>
      <c r="H55" s="111" t="s">
        <v>335</v>
      </c>
      <c r="I55" s="88"/>
      <c r="J55" s="139"/>
      <c r="K55" s="137" t="s">
        <v>334</v>
      </c>
      <c r="L55" s="44"/>
      <c r="M55" s="1"/>
      <c r="N55" s="1"/>
      <c r="O55" s="1"/>
      <c r="P55" s="33"/>
      <c r="Q55" s="33"/>
      <c r="R55" s="33"/>
      <c r="S55" s="33"/>
      <c r="T55" s="33"/>
      <c r="U55" s="34"/>
    </row>
    <row r="56" spans="1:23" s="4" customFormat="1">
      <c r="A56" s="52" t="s">
        <v>39</v>
      </c>
      <c r="B56" s="56" t="s">
        <v>40</v>
      </c>
      <c r="C56" s="5" t="s">
        <v>390</v>
      </c>
      <c r="D56" s="7" t="s">
        <v>22</v>
      </c>
      <c r="E56" s="7" t="s">
        <v>380</v>
      </c>
      <c r="F56" s="7" t="s">
        <v>43</v>
      </c>
      <c r="G56" s="4" t="s">
        <v>44</v>
      </c>
      <c r="H56" s="111" t="s">
        <v>350</v>
      </c>
      <c r="I56" s="88" t="s">
        <v>349</v>
      </c>
      <c r="J56" s="139"/>
      <c r="K56" s="137" t="s">
        <v>348</v>
      </c>
      <c r="L56" s="44"/>
      <c r="M56" s="1"/>
      <c r="N56" s="1"/>
      <c r="O56" s="1"/>
      <c r="P56" s="33"/>
      <c r="Q56" s="33"/>
      <c r="R56" s="33"/>
      <c r="S56" s="33"/>
      <c r="T56" s="33"/>
      <c r="U56" s="34"/>
    </row>
    <row r="57" spans="1:23" s="4" customFormat="1">
      <c r="A57" s="52" t="s">
        <v>39</v>
      </c>
      <c r="B57" s="56" t="s">
        <v>40</v>
      </c>
      <c r="C57" s="5" t="s">
        <v>467</v>
      </c>
      <c r="D57" s="7" t="s">
        <v>301</v>
      </c>
      <c r="E57" s="7" t="s">
        <v>302</v>
      </c>
      <c r="F57" s="7" t="s">
        <v>63</v>
      </c>
      <c r="G57" s="7" t="s">
        <v>31</v>
      </c>
      <c r="H57" s="88" t="s">
        <v>336</v>
      </c>
      <c r="I57" s="88"/>
      <c r="J57" s="139"/>
      <c r="K57" s="137" t="s">
        <v>334</v>
      </c>
      <c r="L57" s="44"/>
      <c r="M57" s="1"/>
      <c r="N57" s="1"/>
      <c r="O57" s="1"/>
      <c r="P57" s="33"/>
      <c r="Q57" s="33"/>
      <c r="R57" s="33"/>
      <c r="S57" s="33"/>
      <c r="T57" s="33"/>
      <c r="U57" s="34"/>
    </row>
    <row r="58" spans="1:23" s="4" customFormat="1">
      <c r="A58" s="52" t="s">
        <v>39</v>
      </c>
      <c r="B58" s="56" t="s">
        <v>40</v>
      </c>
      <c r="C58" s="5" t="s">
        <v>467</v>
      </c>
      <c r="D58" s="7" t="s">
        <v>301</v>
      </c>
      <c r="E58" s="7" t="s">
        <v>311</v>
      </c>
      <c r="F58" s="7" t="s">
        <v>63</v>
      </c>
      <c r="G58" s="7" t="s">
        <v>31</v>
      </c>
      <c r="H58" s="88" t="s">
        <v>337</v>
      </c>
      <c r="I58" s="88" t="s">
        <v>338</v>
      </c>
      <c r="J58" s="139"/>
      <c r="K58" s="137"/>
      <c r="L58" s="44"/>
      <c r="M58" s="1"/>
      <c r="N58" s="1"/>
      <c r="O58" s="1"/>
      <c r="P58" s="33"/>
      <c r="Q58" s="33"/>
      <c r="R58" s="33"/>
      <c r="S58" s="33"/>
      <c r="T58" s="33"/>
      <c r="U58" s="34"/>
    </row>
    <row r="59" spans="1:23" s="4" customFormat="1">
      <c r="A59" s="52" t="s">
        <v>39</v>
      </c>
      <c r="B59" s="56" t="s">
        <v>40</v>
      </c>
      <c r="C59" s="7" t="s">
        <v>466</v>
      </c>
      <c r="D59" s="7" t="s">
        <v>22</v>
      </c>
      <c r="E59" s="7" t="s">
        <v>351</v>
      </c>
      <c r="F59" s="7" t="s">
        <v>23</v>
      </c>
      <c r="G59" s="7" t="s">
        <v>31</v>
      </c>
      <c r="H59" s="88" t="s">
        <v>360</v>
      </c>
      <c r="I59" s="133" t="s">
        <v>370</v>
      </c>
      <c r="J59" s="134"/>
      <c r="K59" s="142" t="s">
        <v>352</v>
      </c>
      <c r="L59" s="44"/>
      <c r="M59" s="1"/>
      <c r="N59" s="1"/>
      <c r="O59" s="1"/>
      <c r="P59" s="33"/>
      <c r="Q59" s="33"/>
      <c r="R59" s="33"/>
      <c r="S59" s="33"/>
      <c r="T59" s="33"/>
      <c r="U59" s="34"/>
    </row>
    <row r="60" spans="1:23" s="4" customFormat="1">
      <c r="A60" s="52" t="s">
        <v>39</v>
      </c>
      <c r="B60" s="56" t="s">
        <v>40</v>
      </c>
      <c r="C60" s="7" t="s">
        <v>466</v>
      </c>
      <c r="D60" s="7" t="s">
        <v>353</v>
      </c>
      <c r="E60" s="7" t="s">
        <v>351</v>
      </c>
      <c r="F60" s="7" t="s">
        <v>23</v>
      </c>
      <c r="G60" s="7" t="s">
        <v>31</v>
      </c>
      <c r="H60" s="88" t="s">
        <v>361</v>
      </c>
      <c r="I60" s="133" t="s">
        <v>371</v>
      </c>
      <c r="J60" s="134"/>
      <c r="K60" s="142" t="s">
        <v>352</v>
      </c>
      <c r="L60" s="44"/>
      <c r="M60" s="1"/>
      <c r="N60" s="1"/>
      <c r="O60" s="1"/>
      <c r="P60" s="33"/>
      <c r="Q60" s="33"/>
      <c r="R60" s="33"/>
      <c r="S60" s="33"/>
      <c r="T60" s="33"/>
      <c r="U60" s="34"/>
    </row>
    <row r="61" spans="1:23" s="4" customFormat="1">
      <c r="A61" s="52" t="s">
        <v>39</v>
      </c>
      <c r="B61" s="56" t="s">
        <v>40</v>
      </c>
      <c r="C61" s="7" t="s">
        <v>466</v>
      </c>
      <c r="D61" s="7" t="s">
        <v>354</v>
      </c>
      <c r="E61" s="7" t="s">
        <v>351</v>
      </c>
      <c r="F61" s="7" t="s">
        <v>23</v>
      </c>
      <c r="G61" s="7" t="s">
        <v>31</v>
      </c>
      <c r="H61" s="88" t="s">
        <v>362</v>
      </c>
      <c r="I61" s="133" t="s">
        <v>372</v>
      </c>
      <c r="J61" s="134"/>
      <c r="K61" s="142" t="s">
        <v>352</v>
      </c>
      <c r="L61" s="44"/>
      <c r="M61" s="1"/>
      <c r="N61" s="1"/>
      <c r="O61" s="1"/>
      <c r="P61" s="33"/>
      <c r="Q61" s="33"/>
      <c r="R61" s="33"/>
      <c r="S61" s="33"/>
      <c r="T61" s="33"/>
      <c r="U61" s="34"/>
    </row>
    <row r="62" spans="1:23" s="4" customFormat="1">
      <c r="A62" s="52" t="s">
        <v>39</v>
      </c>
      <c r="B62" s="56" t="s">
        <v>40</v>
      </c>
      <c r="C62" s="7" t="s">
        <v>466</v>
      </c>
      <c r="D62" s="7" t="s">
        <v>355</v>
      </c>
      <c r="E62" s="7" t="s">
        <v>351</v>
      </c>
      <c r="F62" s="7" t="s">
        <v>23</v>
      </c>
      <c r="G62" s="7" t="s">
        <v>31</v>
      </c>
      <c r="H62" s="88" t="s">
        <v>363</v>
      </c>
      <c r="I62" s="133" t="s">
        <v>373</v>
      </c>
      <c r="J62" s="134"/>
      <c r="K62" s="142" t="s">
        <v>352</v>
      </c>
      <c r="L62" s="44"/>
      <c r="M62" s="1"/>
      <c r="N62" s="1"/>
      <c r="O62" s="1"/>
      <c r="P62" s="47"/>
      <c r="Q62" s="47"/>
      <c r="R62" s="33"/>
      <c r="S62" s="33"/>
      <c r="T62" s="33"/>
      <c r="U62" s="34"/>
    </row>
    <row r="63" spans="1:23" s="4" customFormat="1">
      <c r="A63" s="52" t="s">
        <v>39</v>
      </c>
      <c r="B63" s="56" t="s">
        <v>40</v>
      </c>
      <c r="C63" s="7" t="s">
        <v>466</v>
      </c>
      <c r="D63" s="7" t="s">
        <v>265</v>
      </c>
      <c r="E63" s="7" t="s">
        <v>351</v>
      </c>
      <c r="F63" s="7" t="s">
        <v>23</v>
      </c>
      <c r="G63" s="7" t="s">
        <v>31</v>
      </c>
      <c r="H63" s="88" t="s">
        <v>364</v>
      </c>
      <c r="I63" s="133" t="s">
        <v>374</v>
      </c>
      <c r="J63" s="134"/>
      <c r="K63" s="142" t="s">
        <v>352</v>
      </c>
      <c r="L63" s="30"/>
      <c r="M63" s="3"/>
      <c r="N63" s="3"/>
      <c r="O63" s="3"/>
      <c r="P63" s="47"/>
      <c r="Q63" s="47"/>
      <c r="R63" s="33"/>
      <c r="S63" s="33"/>
      <c r="T63" s="33"/>
      <c r="U63" s="66"/>
      <c r="V63" s="66"/>
      <c r="W63" s="66"/>
    </row>
    <row r="64" spans="1:23" s="4" customFormat="1">
      <c r="A64" s="52" t="s">
        <v>39</v>
      </c>
      <c r="B64" s="56" t="s">
        <v>40</v>
      </c>
      <c r="C64" s="7" t="s">
        <v>466</v>
      </c>
      <c r="D64" s="7" t="s">
        <v>265</v>
      </c>
      <c r="E64" s="7" t="s">
        <v>351</v>
      </c>
      <c r="F64" s="7" t="s">
        <v>23</v>
      </c>
      <c r="G64" s="7" t="s">
        <v>31</v>
      </c>
      <c r="H64" s="88" t="s">
        <v>365</v>
      </c>
      <c r="I64" s="133" t="s">
        <v>375</v>
      </c>
      <c r="J64" s="134"/>
      <c r="K64" s="142" t="s">
        <v>352</v>
      </c>
      <c r="L64" s="30"/>
      <c r="M64" s="3"/>
      <c r="N64" s="3"/>
      <c r="O64" s="3"/>
      <c r="P64" s="47"/>
      <c r="Q64" s="47"/>
      <c r="R64" s="33"/>
      <c r="S64" s="33"/>
      <c r="T64" s="33"/>
      <c r="U64" s="66"/>
      <c r="V64" s="66"/>
      <c r="W64" s="66"/>
    </row>
    <row r="65" spans="1:23" s="4" customFormat="1">
      <c r="A65" s="52" t="s">
        <v>39</v>
      </c>
      <c r="B65" s="56" t="s">
        <v>40</v>
      </c>
      <c r="C65" s="7" t="s">
        <v>466</v>
      </c>
      <c r="D65" s="7" t="s">
        <v>356</v>
      </c>
      <c r="E65" s="7" t="s">
        <v>351</v>
      </c>
      <c r="F65" s="7" t="s">
        <v>23</v>
      </c>
      <c r="G65" s="7" t="s">
        <v>31</v>
      </c>
      <c r="H65" s="88" t="s">
        <v>366</v>
      </c>
      <c r="I65" s="133" t="s">
        <v>376</v>
      </c>
      <c r="J65" s="134"/>
      <c r="K65" s="142" t="s">
        <v>352</v>
      </c>
      <c r="L65" s="34"/>
      <c r="P65" s="33"/>
      <c r="Q65" s="33"/>
      <c r="R65" s="33"/>
      <c r="S65" s="33"/>
      <c r="T65" s="33"/>
      <c r="U65"/>
      <c r="V65"/>
      <c r="W65"/>
    </row>
    <row r="66" spans="1:23" s="4" customFormat="1">
      <c r="A66" s="52" t="s">
        <v>39</v>
      </c>
      <c r="B66" s="56" t="s">
        <v>40</v>
      </c>
      <c r="C66" s="7" t="s">
        <v>466</v>
      </c>
      <c r="D66" s="7" t="s">
        <v>357</v>
      </c>
      <c r="E66" s="7" t="s">
        <v>351</v>
      </c>
      <c r="F66" s="7" t="s">
        <v>23</v>
      </c>
      <c r="G66" s="7" t="s">
        <v>31</v>
      </c>
      <c r="H66" s="88" t="s">
        <v>367</v>
      </c>
      <c r="I66" s="133" t="s">
        <v>377</v>
      </c>
      <c r="J66" s="134"/>
      <c r="K66" s="142" t="s">
        <v>352</v>
      </c>
      <c r="L66" s="34"/>
      <c r="M66" s="35"/>
      <c r="N66" s="33"/>
      <c r="O66" s="33"/>
      <c r="P66" s="33"/>
      <c r="Q66" s="33"/>
      <c r="R66" s="33"/>
      <c r="S66" s="33"/>
      <c r="T66" s="33"/>
      <c r="U66"/>
      <c r="V66"/>
      <c r="W66"/>
    </row>
    <row r="67" spans="1:23" s="4" customFormat="1">
      <c r="A67" s="52" t="s">
        <v>39</v>
      </c>
      <c r="B67" s="56" t="s">
        <v>40</v>
      </c>
      <c r="C67" s="7" t="s">
        <v>466</v>
      </c>
      <c r="D67" s="7" t="s">
        <v>358</v>
      </c>
      <c r="E67" s="7" t="s">
        <v>351</v>
      </c>
      <c r="F67" s="7" t="s">
        <v>23</v>
      </c>
      <c r="G67" s="7" t="s">
        <v>31</v>
      </c>
      <c r="H67" s="88" t="s">
        <v>368</v>
      </c>
      <c r="I67" s="133" t="s">
        <v>378</v>
      </c>
      <c r="J67" s="134"/>
      <c r="K67" s="142" t="s">
        <v>352</v>
      </c>
      <c r="L67" s="34"/>
      <c r="M67" s="35"/>
      <c r="N67" s="33"/>
      <c r="O67" s="33"/>
      <c r="P67" s="33"/>
      <c r="Q67" s="33"/>
      <c r="R67" s="33"/>
      <c r="S67" s="33"/>
      <c r="T67" s="33"/>
      <c r="U67"/>
      <c r="V67"/>
      <c r="W67"/>
    </row>
    <row r="68" spans="1:23" s="4" customFormat="1">
      <c r="A68" s="52" t="s">
        <v>39</v>
      </c>
      <c r="B68" s="56" t="s">
        <v>40</v>
      </c>
      <c r="C68" s="7" t="s">
        <v>466</v>
      </c>
      <c r="D68" s="7" t="s">
        <v>359</v>
      </c>
      <c r="E68" s="7" t="s">
        <v>351</v>
      </c>
      <c r="F68" s="7" t="s">
        <v>23</v>
      </c>
      <c r="G68" s="7" t="s">
        <v>31</v>
      </c>
      <c r="H68" s="8" t="s">
        <v>369</v>
      </c>
      <c r="I68" s="133" t="s">
        <v>379</v>
      </c>
      <c r="J68" s="134"/>
      <c r="K68" s="142" t="s">
        <v>352</v>
      </c>
      <c r="L68" s="30"/>
      <c r="M68" s="29"/>
      <c r="N68" s="46"/>
      <c r="O68" s="47"/>
      <c r="P68" s="47"/>
      <c r="Q68" s="47"/>
      <c r="R68" s="33"/>
      <c r="S68" s="33"/>
      <c r="T68" s="33"/>
      <c r="U68" s="34"/>
    </row>
    <row r="69" spans="1:23" s="4" customFormat="1">
      <c r="A69" s="52" t="s">
        <v>39</v>
      </c>
      <c r="B69" s="56" t="s">
        <v>40</v>
      </c>
      <c r="C69" s="7" t="s">
        <v>508</v>
      </c>
      <c r="D69" s="7" t="s">
        <v>509</v>
      </c>
      <c r="E69" s="7" t="s">
        <v>510</v>
      </c>
      <c r="F69" s="7" t="s">
        <v>23</v>
      </c>
      <c r="G69" s="7" t="s">
        <v>31</v>
      </c>
      <c r="H69" s="177" t="s">
        <v>511</v>
      </c>
      <c r="I69" s="133"/>
      <c r="J69" s="134"/>
      <c r="K69" s="176" t="s">
        <v>531</v>
      </c>
      <c r="L69" s="30"/>
      <c r="M69" s="29"/>
      <c r="N69" s="46"/>
      <c r="O69" s="47"/>
      <c r="P69" s="47"/>
      <c r="Q69" s="47"/>
      <c r="R69" s="33"/>
      <c r="S69" s="33"/>
      <c r="T69" s="33"/>
      <c r="U69" s="34"/>
    </row>
    <row r="70" spans="1:23" s="4" customFormat="1">
      <c r="A70" s="52" t="s">
        <v>39</v>
      </c>
      <c r="B70" s="56" t="s">
        <v>40</v>
      </c>
      <c r="C70" s="7" t="s">
        <v>508</v>
      </c>
      <c r="D70" s="7" t="s">
        <v>512</v>
      </c>
      <c r="E70" s="7" t="s">
        <v>510</v>
      </c>
      <c r="F70" s="7" t="s">
        <v>23</v>
      </c>
      <c r="G70" s="7" t="s">
        <v>31</v>
      </c>
      <c r="H70" s="177" t="s">
        <v>513</v>
      </c>
      <c r="I70" s="133"/>
      <c r="J70" s="134"/>
      <c r="K70" s="176" t="s">
        <v>531</v>
      </c>
      <c r="L70" s="30"/>
      <c r="M70" s="29"/>
      <c r="N70" s="46"/>
      <c r="O70" s="47"/>
      <c r="P70" s="47"/>
      <c r="Q70" s="47"/>
      <c r="R70" s="33"/>
      <c r="S70" s="33"/>
      <c r="T70" s="33"/>
      <c r="U70" s="34"/>
    </row>
    <row r="71" spans="1:23" s="4" customFormat="1">
      <c r="A71" s="52" t="s">
        <v>39</v>
      </c>
      <c r="B71" s="56" t="s">
        <v>40</v>
      </c>
      <c r="C71" s="7" t="s">
        <v>508</v>
      </c>
      <c r="D71" s="7" t="s">
        <v>356</v>
      </c>
      <c r="E71" s="7" t="s">
        <v>510</v>
      </c>
      <c r="F71" s="7" t="s">
        <v>23</v>
      </c>
      <c r="G71" s="7" t="s">
        <v>31</v>
      </c>
      <c r="H71" s="177" t="s">
        <v>514</v>
      </c>
      <c r="I71" s="133"/>
      <c r="J71" s="134"/>
      <c r="K71" s="176" t="s">
        <v>531</v>
      </c>
      <c r="L71" s="30"/>
      <c r="M71" s="29"/>
      <c r="N71" s="46"/>
      <c r="O71" s="47"/>
      <c r="P71" s="47"/>
      <c r="Q71" s="47"/>
      <c r="R71" s="33"/>
      <c r="S71" s="33"/>
      <c r="T71" s="33"/>
      <c r="U71" s="34"/>
    </row>
    <row r="72" spans="1:23" s="4" customFormat="1">
      <c r="A72" s="52" t="s">
        <v>39</v>
      </c>
      <c r="B72" s="56" t="s">
        <v>40</v>
      </c>
      <c r="C72" s="7" t="s">
        <v>508</v>
      </c>
      <c r="D72" s="7" t="s">
        <v>357</v>
      </c>
      <c r="E72" s="7" t="s">
        <v>510</v>
      </c>
      <c r="F72" s="7" t="s">
        <v>23</v>
      </c>
      <c r="G72" s="7" t="s">
        <v>31</v>
      </c>
      <c r="H72" s="177" t="s">
        <v>515</v>
      </c>
      <c r="I72" s="133"/>
      <c r="J72" s="134"/>
      <c r="K72" s="176" t="s">
        <v>531</v>
      </c>
      <c r="L72" s="30"/>
      <c r="M72" s="29"/>
      <c r="N72" s="46"/>
      <c r="O72" s="47"/>
      <c r="P72" s="47"/>
      <c r="Q72" s="47"/>
      <c r="R72" s="33"/>
      <c r="S72" s="33"/>
      <c r="T72" s="33"/>
      <c r="U72" s="34"/>
    </row>
    <row r="73" spans="1:23" s="4" customFormat="1">
      <c r="A73" s="52" t="s">
        <v>39</v>
      </c>
      <c r="B73" s="56" t="s">
        <v>40</v>
      </c>
      <c r="C73" s="7" t="s">
        <v>508</v>
      </c>
      <c r="D73" s="7" t="s">
        <v>358</v>
      </c>
      <c r="E73" s="7" t="s">
        <v>510</v>
      </c>
      <c r="F73" s="7" t="s">
        <v>23</v>
      </c>
      <c r="G73" s="7" t="s">
        <v>31</v>
      </c>
      <c r="H73" s="177" t="s">
        <v>516</v>
      </c>
      <c r="I73" s="133"/>
      <c r="J73" s="134"/>
      <c r="K73" s="176" t="s">
        <v>531</v>
      </c>
      <c r="L73" s="30"/>
      <c r="M73" s="29"/>
      <c r="N73" s="46"/>
      <c r="O73" s="47"/>
      <c r="P73" s="47"/>
      <c r="Q73" s="47"/>
      <c r="R73" s="33"/>
      <c r="S73" s="33"/>
      <c r="T73" s="33"/>
      <c r="U73" s="34"/>
    </row>
    <row r="74" spans="1:23" s="4" customFormat="1">
      <c r="A74" s="52" t="s">
        <v>39</v>
      </c>
      <c r="B74" s="56" t="s">
        <v>40</v>
      </c>
      <c r="C74" s="7" t="s">
        <v>508</v>
      </c>
      <c r="D74" s="7" t="s">
        <v>359</v>
      </c>
      <c r="E74" s="7" t="s">
        <v>510</v>
      </c>
      <c r="F74" s="7" t="s">
        <v>23</v>
      </c>
      <c r="G74" s="7" t="s">
        <v>31</v>
      </c>
      <c r="H74" s="177" t="s">
        <v>517</v>
      </c>
      <c r="I74" s="133"/>
      <c r="J74" s="134"/>
      <c r="K74" s="176" t="s">
        <v>531</v>
      </c>
      <c r="L74" s="30"/>
      <c r="M74" s="29"/>
      <c r="N74" s="46"/>
      <c r="O74" s="47"/>
      <c r="P74" s="47"/>
      <c r="Q74" s="47"/>
      <c r="R74" s="33"/>
      <c r="S74" s="33"/>
      <c r="T74" s="33"/>
      <c r="U74" s="34"/>
    </row>
    <row r="75" spans="1:23" s="4" customFormat="1">
      <c r="A75" s="52" t="s">
        <v>39</v>
      </c>
      <c r="B75" s="56" t="s">
        <v>40</v>
      </c>
      <c r="C75" s="7" t="s">
        <v>508</v>
      </c>
      <c r="D75" s="7" t="s">
        <v>355</v>
      </c>
      <c r="E75" s="7" t="s">
        <v>380</v>
      </c>
      <c r="F75" s="7" t="s">
        <v>23</v>
      </c>
      <c r="G75" s="7" t="s">
        <v>31</v>
      </c>
      <c r="H75" s="177" t="s">
        <v>518</v>
      </c>
      <c r="I75" s="133"/>
      <c r="J75" s="134"/>
      <c r="K75" s="176" t="s">
        <v>531</v>
      </c>
      <c r="L75" s="30"/>
      <c r="M75" s="29"/>
      <c r="N75" s="46"/>
      <c r="O75" s="47"/>
      <c r="P75" s="47"/>
      <c r="Q75" s="47"/>
      <c r="R75" s="33"/>
      <c r="S75" s="33"/>
      <c r="T75" s="33"/>
      <c r="U75" s="34"/>
    </row>
    <row r="76" spans="1:23" s="4" customFormat="1">
      <c r="A76" s="52" t="s">
        <v>39</v>
      </c>
      <c r="B76" s="56" t="s">
        <v>40</v>
      </c>
      <c r="C76" s="7" t="s">
        <v>508</v>
      </c>
      <c r="D76" s="7" t="s">
        <v>354</v>
      </c>
      <c r="E76" s="7" t="s">
        <v>380</v>
      </c>
      <c r="F76" s="7" t="s">
        <v>23</v>
      </c>
      <c r="G76" s="7" t="s">
        <v>31</v>
      </c>
      <c r="H76" s="177" t="s">
        <v>519</v>
      </c>
      <c r="I76" s="133"/>
      <c r="J76" s="134"/>
      <c r="K76" s="176" t="s">
        <v>531</v>
      </c>
      <c r="L76" s="30"/>
      <c r="M76" s="29"/>
      <c r="N76" s="46"/>
      <c r="O76" s="47"/>
      <c r="P76" s="47"/>
      <c r="Q76" s="47"/>
      <c r="R76" s="33"/>
      <c r="S76" s="33"/>
      <c r="T76" s="33"/>
      <c r="U76" s="34"/>
    </row>
    <row r="77" spans="1:23" s="4" customFormat="1">
      <c r="A77" s="52" t="s">
        <v>39</v>
      </c>
      <c r="B77" s="56" t="s">
        <v>40</v>
      </c>
      <c r="C77" s="7" t="s">
        <v>508</v>
      </c>
      <c r="D77" s="7" t="s">
        <v>353</v>
      </c>
      <c r="E77" s="7" t="s">
        <v>380</v>
      </c>
      <c r="F77" s="7" t="s">
        <v>23</v>
      </c>
      <c r="G77" s="7" t="s">
        <v>31</v>
      </c>
      <c r="H77" s="177" t="s">
        <v>520</v>
      </c>
      <c r="I77" s="133"/>
      <c r="J77" s="134"/>
      <c r="K77" s="176" t="s">
        <v>531</v>
      </c>
      <c r="L77" s="30"/>
      <c r="M77" s="29"/>
      <c r="N77" s="46"/>
      <c r="O77" s="47"/>
      <c r="P77" s="47"/>
      <c r="Q77" s="47"/>
      <c r="R77" s="33"/>
      <c r="S77" s="33"/>
      <c r="T77" s="33"/>
      <c r="U77" s="34"/>
    </row>
    <row r="78" spans="1:23" s="4" customFormat="1">
      <c r="A78" s="52" t="s">
        <v>39</v>
      </c>
      <c r="B78" s="56" t="s">
        <v>40</v>
      </c>
      <c r="C78" s="7" t="s">
        <v>508</v>
      </c>
      <c r="D78" s="7" t="s">
        <v>22</v>
      </c>
      <c r="E78" s="7" t="s">
        <v>380</v>
      </c>
      <c r="F78" s="7" t="s">
        <v>23</v>
      </c>
      <c r="G78" s="7" t="s">
        <v>31</v>
      </c>
      <c r="H78" s="177" t="s">
        <v>521</v>
      </c>
      <c r="I78" s="133"/>
      <c r="J78" s="134"/>
      <c r="K78" s="176" t="s">
        <v>531</v>
      </c>
      <c r="L78" s="30"/>
      <c r="M78" s="29"/>
      <c r="N78" s="46"/>
      <c r="O78" s="47"/>
      <c r="P78" s="47"/>
      <c r="Q78" s="47"/>
      <c r="R78" s="33"/>
      <c r="S78" s="33"/>
      <c r="T78" s="33"/>
      <c r="U78" s="34"/>
    </row>
    <row r="79" spans="1:23" s="4" customFormat="1">
      <c r="A79" s="52" t="s">
        <v>39</v>
      </c>
      <c r="B79" s="56" t="s">
        <v>40</v>
      </c>
      <c r="C79" s="7" t="s">
        <v>508</v>
      </c>
      <c r="D79" s="7" t="s">
        <v>522</v>
      </c>
      <c r="E79" s="7" t="s">
        <v>523</v>
      </c>
      <c r="F79" s="7" t="s">
        <v>23</v>
      </c>
      <c r="G79" s="7" t="s">
        <v>31</v>
      </c>
      <c r="H79" s="177" t="s">
        <v>524</v>
      </c>
      <c r="I79" s="133"/>
      <c r="J79" s="134"/>
      <c r="K79" s="176" t="s">
        <v>531</v>
      </c>
      <c r="L79" s="30"/>
      <c r="M79" s="29"/>
      <c r="N79" s="46"/>
      <c r="O79" s="47"/>
      <c r="P79" s="47"/>
      <c r="Q79" s="47"/>
      <c r="R79" s="33"/>
      <c r="S79" s="33"/>
      <c r="T79" s="33"/>
      <c r="U79" s="34"/>
    </row>
    <row r="80" spans="1:23" s="4" customFormat="1">
      <c r="A80" s="52" t="s">
        <v>39</v>
      </c>
      <c r="B80" s="56" t="s">
        <v>40</v>
      </c>
      <c r="C80" s="7" t="s">
        <v>508</v>
      </c>
      <c r="D80" s="7" t="s">
        <v>525</v>
      </c>
      <c r="E80" s="7" t="s">
        <v>523</v>
      </c>
      <c r="F80" s="7" t="s">
        <v>23</v>
      </c>
      <c r="G80" s="7" t="s">
        <v>31</v>
      </c>
      <c r="H80" s="177" t="s">
        <v>526</v>
      </c>
      <c r="I80" s="133"/>
      <c r="J80" s="134"/>
      <c r="K80" s="176" t="s">
        <v>531</v>
      </c>
      <c r="L80" s="30"/>
      <c r="M80" s="29"/>
      <c r="N80" s="46"/>
      <c r="O80" s="47"/>
      <c r="P80" s="47"/>
      <c r="Q80" s="47"/>
      <c r="R80" s="33"/>
      <c r="S80" s="33"/>
      <c r="T80" s="33"/>
      <c r="U80" s="34"/>
    </row>
    <row r="81" spans="1:21" s="4" customFormat="1">
      <c r="A81" s="52" t="s">
        <v>39</v>
      </c>
      <c r="B81" s="56" t="s">
        <v>40</v>
      </c>
      <c r="C81" s="7" t="s">
        <v>508</v>
      </c>
      <c r="D81" s="7" t="s">
        <v>527</v>
      </c>
      <c r="E81" s="7" t="s">
        <v>523</v>
      </c>
      <c r="F81" s="7" t="s">
        <v>23</v>
      </c>
      <c r="G81" s="7" t="s">
        <v>31</v>
      </c>
      <c r="H81" s="177" t="s">
        <v>528</v>
      </c>
      <c r="I81" s="133"/>
      <c r="J81" s="134"/>
      <c r="K81" s="176" t="s">
        <v>531</v>
      </c>
      <c r="L81" s="30"/>
      <c r="M81" s="29"/>
      <c r="N81" s="46"/>
      <c r="O81" s="47"/>
      <c r="P81" s="47"/>
      <c r="Q81" s="47"/>
      <c r="R81" s="33"/>
      <c r="S81" s="33"/>
      <c r="T81" s="33"/>
      <c r="U81" s="34"/>
    </row>
    <row r="82" spans="1:21" s="4" customFormat="1">
      <c r="A82" s="52" t="s">
        <v>39</v>
      </c>
      <c r="B82" s="56" t="s">
        <v>40</v>
      </c>
      <c r="C82" s="7" t="s">
        <v>508</v>
      </c>
      <c r="D82" s="7" t="s">
        <v>529</v>
      </c>
      <c r="E82" s="7" t="s">
        <v>380</v>
      </c>
      <c r="F82" s="7" t="s">
        <v>23</v>
      </c>
      <c r="G82" s="7" t="s">
        <v>31</v>
      </c>
      <c r="H82" s="177" t="s">
        <v>530</v>
      </c>
      <c r="I82" s="133"/>
      <c r="J82" s="134"/>
      <c r="K82" s="176" t="s">
        <v>531</v>
      </c>
      <c r="L82" s="30"/>
      <c r="M82" s="29"/>
      <c r="N82" s="46"/>
      <c r="O82" s="47"/>
      <c r="P82" s="47"/>
      <c r="Q82" s="47"/>
      <c r="R82" s="33"/>
      <c r="S82" s="33"/>
      <c r="T82" s="33"/>
      <c r="U82" s="34"/>
    </row>
    <row r="83" spans="1:21" s="4" customFormat="1">
      <c r="A83" s="52" t="s">
        <v>39</v>
      </c>
      <c r="B83" s="56" t="s">
        <v>40</v>
      </c>
      <c r="C83" s="5" t="s">
        <v>382</v>
      </c>
      <c r="D83" s="7" t="s">
        <v>265</v>
      </c>
      <c r="E83" s="7" t="s">
        <v>433</v>
      </c>
      <c r="F83" s="7" t="s">
        <v>383</v>
      </c>
      <c r="G83" s="7" t="s">
        <v>384</v>
      </c>
      <c r="H83" s="88" t="s">
        <v>387</v>
      </c>
      <c r="I83" s="88" t="s">
        <v>386</v>
      </c>
      <c r="J83" s="134"/>
      <c r="K83" s="137"/>
      <c r="L83" s="34"/>
      <c r="M83" s="35"/>
      <c r="N83" s="33"/>
      <c r="O83" s="47"/>
      <c r="P83" s="47"/>
      <c r="Q83" s="47"/>
      <c r="R83" s="33"/>
      <c r="S83" s="33"/>
      <c r="T83" s="33"/>
      <c r="U83" s="34"/>
    </row>
    <row r="84" spans="1:21" s="4" customFormat="1">
      <c r="A84" s="52" t="s">
        <v>39</v>
      </c>
      <c r="B84" s="56" t="s">
        <v>40</v>
      </c>
      <c r="C84" s="5" t="s">
        <v>463</v>
      </c>
      <c r="D84" s="7" t="s">
        <v>265</v>
      </c>
      <c r="E84" s="7" t="s">
        <v>385</v>
      </c>
      <c r="F84" s="7" t="s">
        <v>63</v>
      </c>
      <c r="G84" s="7" t="s">
        <v>31</v>
      </c>
      <c r="H84" s="88" t="s">
        <v>388</v>
      </c>
      <c r="I84" s="88" t="s">
        <v>389</v>
      </c>
      <c r="J84" s="134"/>
      <c r="L84" s="34"/>
      <c r="M84" s="35"/>
      <c r="N84" s="33"/>
      <c r="O84" s="47"/>
      <c r="P84" s="33"/>
      <c r="Q84" s="33"/>
      <c r="R84" s="33"/>
      <c r="S84" s="33"/>
      <c r="T84" s="33"/>
      <c r="U84" s="34"/>
    </row>
    <row r="85" spans="1:21" s="4" customFormat="1">
      <c r="A85" s="52" t="s">
        <v>39</v>
      </c>
      <c r="B85" s="56" t="s">
        <v>40</v>
      </c>
      <c r="C85" s="5" t="s">
        <v>464</v>
      </c>
      <c r="D85" s="7" t="s">
        <v>304</v>
      </c>
      <c r="E85" s="7" t="s">
        <v>428</v>
      </c>
      <c r="F85" s="7" t="s">
        <v>405</v>
      </c>
      <c r="G85" s="7" t="s">
        <v>31</v>
      </c>
      <c r="H85" s="88"/>
      <c r="I85" s="133" t="s">
        <v>415</v>
      </c>
      <c r="J85" s="134"/>
      <c r="K85" s="66" t="s">
        <v>406</v>
      </c>
      <c r="L85" s="34"/>
      <c r="M85" s="35"/>
      <c r="N85" s="33"/>
      <c r="O85" s="47"/>
      <c r="P85" s="33"/>
      <c r="Q85" s="33"/>
      <c r="R85" s="33"/>
      <c r="S85" s="33"/>
      <c r="T85" s="33"/>
      <c r="U85" s="34"/>
    </row>
    <row r="86" spans="1:21" s="4" customFormat="1">
      <c r="A86" s="52" t="s">
        <v>39</v>
      </c>
      <c r="B86" s="56" t="s">
        <v>40</v>
      </c>
      <c r="C86" s="5" t="s">
        <v>391</v>
      </c>
      <c r="D86" s="7" t="s">
        <v>301</v>
      </c>
      <c r="E86" s="7" t="s">
        <v>302</v>
      </c>
      <c r="F86" s="7" t="s">
        <v>43</v>
      </c>
      <c r="G86" s="7" t="s">
        <v>44</v>
      </c>
      <c r="H86" s="88" t="s">
        <v>407</v>
      </c>
      <c r="I86" s="133" t="s">
        <v>404</v>
      </c>
      <c r="J86" s="131"/>
      <c r="K86" s="143" t="s">
        <v>403</v>
      </c>
      <c r="L86" s="34"/>
      <c r="M86" s="35"/>
      <c r="N86" s="33"/>
      <c r="O86" s="47"/>
      <c r="P86" s="33"/>
      <c r="Q86" s="33"/>
      <c r="R86" s="33"/>
      <c r="S86" s="33"/>
      <c r="T86" s="33"/>
      <c r="U86" s="34"/>
    </row>
    <row r="87" spans="1:21" s="4" customFormat="1">
      <c r="A87" s="52" t="s">
        <v>39</v>
      </c>
      <c r="B87" s="56" t="s">
        <v>40</v>
      </c>
      <c r="C87" s="7" t="s">
        <v>392</v>
      </c>
      <c r="D87" s="7" t="s">
        <v>41</v>
      </c>
      <c r="E87" s="7" t="s">
        <v>380</v>
      </c>
      <c r="F87" s="7" t="s">
        <v>43</v>
      </c>
      <c r="G87" s="7" t="s">
        <v>44</v>
      </c>
      <c r="H87" s="88" t="s">
        <v>393</v>
      </c>
      <c r="I87" s="133" t="s">
        <v>379</v>
      </c>
      <c r="J87" s="134"/>
      <c r="K87" s="143" t="s">
        <v>396</v>
      </c>
      <c r="L87" s="34"/>
      <c r="M87" s="35"/>
      <c r="N87" s="33"/>
      <c r="O87" s="33"/>
      <c r="P87" s="33"/>
      <c r="Q87" s="33"/>
      <c r="R87" s="33"/>
      <c r="S87" s="33"/>
      <c r="T87" s="33"/>
      <c r="U87" s="34"/>
    </row>
    <row r="88" spans="1:21" s="4" customFormat="1">
      <c r="A88" s="52" t="s">
        <v>39</v>
      </c>
      <c r="B88" s="56" t="s">
        <v>40</v>
      </c>
      <c r="C88" s="7" t="s">
        <v>392</v>
      </c>
      <c r="D88" s="7" t="s">
        <v>41</v>
      </c>
      <c r="E88" s="7" t="s">
        <v>380</v>
      </c>
      <c r="F88" s="7" t="s">
        <v>43</v>
      </c>
      <c r="G88" s="7" t="s">
        <v>44</v>
      </c>
      <c r="H88" s="88" t="s">
        <v>393</v>
      </c>
      <c r="I88" s="88" t="s">
        <v>394</v>
      </c>
      <c r="J88" s="134"/>
      <c r="K88" s="143" t="s">
        <v>396</v>
      </c>
      <c r="L88" s="34"/>
      <c r="M88" s="35"/>
      <c r="N88" s="33"/>
      <c r="O88" s="33"/>
      <c r="P88" s="33"/>
      <c r="Q88" s="33"/>
      <c r="R88" s="33"/>
      <c r="S88" s="33"/>
      <c r="T88" s="33"/>
      <c r="U88" s="34"/>
    </row>
    <row r="89" spans="1:21" s="4" customFormat="1">
      <c r="A89" s="52" t="s">
        <v>39</v>
      </c>
      <c r="B89" s="56" t="s">
        <v>40</v>
      </c>
      <c r="C89" s="7" t="s">
        <v>392</v>
      </c>
      <c r="D89" s="7" t="s">
        <v>41</v>
      </c>
      <c r="E89" s="7" t="s">
        <v>380</v>
      </c>
      <c r="F89" s="7" t="s">
        <v>43</v>
      </c>
      <c r="G89" s="7" t="s">
        <v>44</v>
      </c>
      <c r="H89" s="88" t="s">
        <v>393</v>
      </c>
      <c r="I89" s="88" t="s">
        <v>395</v>
      </c>
      <c r="J89" s="134"/>
      <c r="K89" s="143" t="s">
        <v>396</v>
      </c>
      <c r="L89" s="34"/>
      <c r="M89" s="35"/>
      <c r="N89" s="38"/>
      <c r="O89" s="33"/>
      <c r="P89" s="33"/>
      <c r="Q89" s="33"/>
      <c r="R89" s="33"/>
      <c r="S89" s="33"/>
      <c r="T89" s="33"/>
      <c r="U89" s="34"/>
    </row>
    <row r="90" spans="1:21" s="4" customFormat="1">
      <c r="A90" s="52" t="s">
        <v>39</v>
      </c>
      <c r="B90" s="56" t="s">
        <v>40</v>
      </c>
      <c r="C90" s="144" t="s">
        <v>465</v>
      </c>
      <c r="D90" s="121" t="s">
        <v>22</v>
      </c>
      <c r="E90" s="122" t="s">
        <v>380</v>
      </c>
      <c r="F90" s="146" t="s">
        <v>63</v>
      </c>
      <c r="G90" s="146" t="s">
        <v>20</v>
      </c>
      <c r="H90" s="88" t="s">
        <v>401</v>
      </c>
      <c r="I90" s="88" t="s">
        <v>402</v>
      </c>
      <c r="J90" s="134"/>
      <c r="K90" s="145" t="s">
        <v>400</v>
      </c>
      <c r="L90" s="34"/>
      <c r="M90" s="35"/>
      <c r="N90" s="38"/>
      <c r="O90" s="33"/>
      <c r="P90" s="66"/>
      <c r="Q90" s="66"/>
      <c r="R90" s="66"/>
      <c r="S90" s="66"/>
      <c r="T90" s="66"/>
      <c r="U90" s="34"/>
    </row>
    <row r="91" spans="1:21" s="4" customFormat="1">
      <c r="A91" s="52" t="s">
        <v>39</v>
      </c>
      <c r="B91" s="56" t="s">
        <v>40</v>
      </c>
      <c r="C91" s="7" t="s">
        <v>397</v>
      </c>
      <c r="D91" s="7" t="s">
        <v>22</v>
      </c>
      <c r="E91" s="7" t="s">
        <v>381</v>
      </c>
      <c r="F91" s="7" t="s">
        <v>23</v>
      </c>
      <c r="G91" s="7" t="s">
        <v>31</v>
      </c>
      <c r="H91" s="88" t="s">
        <v>399</v>
      </c>
      <c r="I91" s="88"/>
      <c r="J91" s="134"/>
      <c r="K91" s="143" t="s">
        <v>398</v>
      </c>
      <c r="L91" s="34"/>
      <c r="M91" s="35"/>
      <c r="N91" s="38"/>
      <c r="O91" s="33"/>
      <c r="P91" s="66"/>
      <c r="Q91" s="66"/>
      <c r="R91" s="66"/>
      <c r="S91" s="66"/>
      <c r="T91" s="66"/>
      <c r="U91" s="34"/>
    </row>
    <row r="92" spans="1:21" s="4" customFormat="1">
      <c r="A92" s="52" t="s">
        <v>39</v>
      </c>
      <c r="B92" s="56" t="s">
        <v>40</v>
      </c>
      <c r="C92" s="5" t="s">
        <v>272</v>
      </c>
      <c r="D92" s="7" t="s">
        <v>265</v>
      </c>
      <c r="E92" s="7" t="s">
        <v>416</v>
      </c>
      <c r="F92" s="7" t="s">
        <v>63</v>
      </c>
      <c r="G92" s="7" t="s">
        <v>31</v>
      </c>
      <c r="H92" s="88" t="s">
        <v>274</v>
      </c>
      <c r="I92" s="88"/>
      <c r="J92" s="8" t="s">
        <v>275</v>
      </c>
      <c r="K92" s="140" t="s">
        <v>273</v>
      </c>
      <c r="M92" s="35"/>
      <c r="N92" s="33"/>
      <c r="O92" s="47"/>
    </row>
    <row r="93" spans="1:21" s="4" customFormat="1">
      <c r="A93" s="52" t="s">
        <v>39</v>
      </c>
      <c r="B93" s="113" t="s">
        <v>40</v>
      </c>
      <c r="C93" s="112" t="s">
        <v>277</v>
      </c>
      <c r="D93" s="7" t="s">
        <v>276</v>
      </c>
      <c r="E93" s="7" t="s">
        <v>113</v>
      </c>
      <c r="F93" s="7" t="s">
        <v>63</v>
      </c>
      <c r="G93" s="7" t="s">
        <v>31</v>
      </c>
      <c r="H93" s="41" t="s">
        <v>278</v>
      </c>
      <c r="I93" s="8" t="s">
        <v>279</v>
      </c>
      <c r="J93" s="8"/>
      <c r="K93" s="140" t="s">
        <v>280</v>
      </c>
      <c r="M93" s="35"/>
      <c r="N93" s="33"/>
      <c r="O93" s="47"/>
    </row>
    <row r="94" spans="1:21" s="4" customFormat="1">
      <c r="A94" s="43"/>
      <c r="B94" s="42"/>
      <c r="C94" s="112"/>
      <c r="D94" s="1"/>
      <c r="E94" s="1"/>
      <c r="F94" s="5"/>
      <c r="G94" s="1"/>
      <c r="H94" s="49"/>
      <c r="I94" s="149"/>
      <c r="J94" s="149"/>
      <c r="K94" s="33"/>
      <c r="M94" s="35"/>
      <c r="N94" s="33"/>
      <c r="O94" s="33"/>
    </row>
    <row r="95" spans="1:21" s="4" customFormat="1">
      <c r="A95" s="52" t="s">
        <v>47</v>
      </c>
      <c r="B95" s="57" t="s">
        <v>48</v>
      </c>
      <c r="C95" s="3" t="s">
        <v>414</v>
      </c>
      <c r="D95" s="3" t="s">
        <v>54</v>
      </c>
      <c r="E95" s="3" t="s">
        <v>49</v>
      </c>
      <c r="F95" s="3" t="s">
        <v>23</v>
      </c>
      <c r="G95" s="3" t="s">
        <v>31</v>
      </c>
      <c r="H95" s="48" t="s">
        <v>410</v>
      </c>
      <c r="I95" s="150"/>
      <c r="J95" s="150"/>
      <c r="K95" s="33"/>
      <c r="M95" s="35"/>
      <c r="N95" s="33"/>
      <c r="O95" s="33"/>
    </row>
    <row r="96" spans="1:21" s="4" customFormat="1">
      <c r="A96" s="52" t="s">
        <v>47</v>
      </c>
      <c r="B96" s="57" t="s">
        <v>48</v>
      </c>
      <c r="C96" s="3" t="s">
        <v>414</v>
      </c>
      <c r="D96" s="3" t="s">
        <v>52</v>
      </c>
      <c r="E96" s="3" t="s">
        <v>49</v>
      </c>
      <c r="F96" s="3" t="s">
        <v>23</v>
      </c>
      <c r="G96" s="3" t="s">
        <v>31</v>
      </c>
      <c r="H96" s="148" t="s">
        <v>411</v>
      </c>
      <c r="I96" s="151"/>
      <c r="J96" s="150"/>
      <c r="K96" s="147" t="s">
        <v>409</v>
      </c>
      <c r="M96" s="35"/>
      <c r="N96" s="33"/>
      <c r="O96" s="33"/>
    </row>
    <row r="97" spans="1:15" s="4" customFormat="1">
      <c r="A97" s="52" t="s">
        <v>47</v>
      </c>
      <c r="B97" s="57" t="s">
        <v>48</v>
      </c>
      <c r="C97" s="4" t="s">
        <v>456</v>
      </c>
      <c r="D97" s="4" t="s">
        <v>52</v>
      </c>
      <c r="E97" s="7" t="s">
        <v>49</v>
      </c>
      <c r="F97" s="4" t="s">
        <v>23</v>
      </c>
      <c r="G97" s="7" t="s">
        <v>20</v>
      </c>
      <c r="H97" s="41" t="s">
        <v>53</v>
      </c>
      <c r="I97" s="62"/>
      <c r="J97" s="62"/>
      <c r="K97" s="33"/>
      <c r="M97" s="35"/>
      <c r="N97" s="33"/>
      <c r="O97" s="33"/>
    </row>
    <row r="98" spans="1:15" s="4" customFormat="1">
      <c r="A98" s="52" t="s">
        <v>47</v>
      </c>
      <c r="B98" s="57" t="s">
        <v>48</v>
      </c>
      <c r="C98" s="4" t="s">
        <v>456</v>
      </c>
      <c r="D98" s="4" t="s">
        <v>54</v>
      </c>
      <c r="E98" s="7" t="s">
        <v>49</v>
      </c>
      <c r="F98" s="4" t="s">
        <v>23</v>
      </c>
      <c r="G98" s="7" t="s">
        <v>20</v>
      </c>
      <c r="H98" s="41" t="s">
        <v>55</v>
      </c>
      <c r="I98" s="62"/>
      <c r="J98" s="62"/>
      <c r="K98" s="33"/>
    </row>
    <row r="99" spans="1:15" s="4" customFormat="1">
      <c r="A99" s="52" t="s">
        <v>47</v>
      </c>
      <c r="B99" s="57" t="s">
        <v>48</v>
      </c>
      <c r="C99" s="4" t="s">
        <v>457</v>
      </c>
      <c r="D99" s="4" t="s">
        <v>52</v>
      </c>
      <c r="E99" s="7" t="s">
        <v>49</v>
      </c>
      <c r="F99" s="4" t="s">
        <v>23</v>
      </c>
      <c r="G99" s="7" t="s">
        <v>20</v>
      </c>
      <c r="H99" s="41" t="s">
        <v>189</v>
      </c>
      <c r="I99" s="62"/>
      <c r="J99" s="62"/>
      <c r="K99" s="33"/>
    </row>
    <row r="100" spans="1:15" s="4" customFormat="1">
      <c r="A100" s="52" t="s">
        <v>47</v>
      </c>
      <c r="B100" s="57" t="s">
        <v>48</v>
      </c>
      <c r="C100" s="4" t="s">
        <v>457</v>
      </c>
      <c r="D100" s="4" t="s">
        <v>54</v>
      </c>
      <c r="E100" s="7" t="s">
        <v>49</v>
      </c>
      <c r="F100" s="4" t="s">
        <v>23</v>
      </c>
      <c r="G100" s="7" t="s">
        <v>20</v>
      </c>
      <c r="H100" s="8" t="s">
        <v>190</v>
      </c>
      <c r="I100" s="152"/>
      <c r="J100" s="152"/>
      <c r="K100" s="63"/>
    </row>
    <row r="101" spans="1:15" s="4" customFormat="1">
      <c r="A101" s="52" t="s">
        <v>47</v>
      </c>
      <c r="B101" s="57" t="s">
        <v>48</v>
      </c>
      <c r="C101" s="5" t="s">
        <v>458</v>
      </c>
      <c r="D101" s="5" t="s">
        <v>54</v>
      </c>
      <c r="E101" s="5" t="s">
        <v>73</v>
      </c>
      <c r="F101" s="5" t="s">
        <v>23</v>
      </c>
      <c r="G101" s="7" t="s">
        <v>20</v>
      </c>
      <c r="H101" s="111" t="s">
        <v>412</v>
      </c>
      <c r="I101" s="62"/>
      <c r="J101" s="152"/>
      <c r="K101" s="147" t="s">
        <v>408</v>
      </c>
    </row>
    <row r="102" spans="1:15" s="4" customFormat="1">
      <c r="A102" s="52" t="s">
        <v>47</v>
      </c>
      <c r="B102" s="57" t="s">
        <v>48</v>
      </c>
      <c r="C102" s="5" t="s">
        <v>458</v>
      </c>
      <c r="D102" s="5" t="s">
        <v>52</v>
      </c>
      <c r="E102" s="5" t="s">
        <v>73</v>
      </c>
      <c r="F102" s="5" t="s">
        <v>23</v>
      </c>
      <c r="G102" s="7" t="s">
        <v>20</v>
      </c>
      <c r="H102" s="111" t="s">
        <v>413</v>
      </c>
      <c r="I102" s="62"/>
      <c r="J102" s="152"/>
      <c r="K102" s="147" t="s">
        <v>408</v>
      </c>
    </row>
    <row r="103" spans="1:15" s="4" customFormat="1">
      <c r="A103" s="52" t="s">
        <v>47</v>
      </c>
      <c r="B103" s="57" t="s">
        <v>48</v>
      </c>
      <c r="C103" s="4" t="s">
        <v>459</v>
      </c>
      <c r="D103" s="4" t="s">
        <v>52</v>
      </c>
      <c r="E103" s="4" t="s">
        <v>171</v>
      </c>
      <c r="F103" s="4" t="s">
        <v>23</v>
      </c>
      <c r="G103" s="7" t="s">
        <v>20</v>
      </c>
      <c r="H103" s="8" t="s">
        <v>56</v>
      </c>
      <c r="I103" s="153"/>
      <c r="J103" s="153"/>
    </row>
    <row r="104" spans="1:15" s="4" customFormat="1">
      <c r="A104" s="52" t="s">
        <v>47</v>
      </c>
      <c r="B104" s="57" t="s">
        <v>48</v>
      </c>
      <c r="C104" s="4" t="s">
        <v>459</v>
      </c>
      <c r="D104" s="4" t="s">
        <v>52</v>
      </c>
      <c r="E104" s="4" t="s">
        <v>171</v>
      </c>
      <c r="F104" s="4" t="s">
        <v>23</v>
      </c>
      <c r="G104" s="7" t="s">
        <v>20</v>
      </c>
      <c r="H104" s="8" t="s">
        <v>57</v>
      </c>
      <c r="I104" s="153"/>
      <c r="J104" s="153"/>
      <c r="K104"/>
    </row>
    <row r="105" spans="1:15" s="4" customFormat="1">
      <c r="A105" s="52" t="s">
        <v>47</v>
      </c>
      <c r="B105" s="57" t="s">
        <v>48</v>
      </c>
      <c r="C105" s="4" t="s">
        <v>460</v>
      </c>
      <c r="D105" s="4" t="s">
        <v>54</v>
      </c>
      <c r="E105" s="4" t="s">
        <v>171</v>
      </c>
      <c r="F105" s="4" t="s">
        <v>23</v>
      </c>
      <c r="G105" s="7" t="s">
        <v>20</v>
      </c>
      <c r="H105" s="8" t="s">
        <v>59</v>
      </c>
      <c r="I105" s="153"/>
      <c r="J105" s="153"/>
      <c r="K105"/>
    </row>
    <row r="106" spans="1:15" s="3" customFormat="1">
      <c r="A106" s="52" t="s">
        <v>47</v>
      </c>
      <c r="B106" s="57" t="s">
        <v>48</v>
      </c>
      <c r="C106" s="4" t="s">
        <v>460</v>
      </c>
      <c r="D106" s="4" t="s">
        <v>52</v>
      </c>
      <c r="E106" s="4" t="s">
        <v>171</v>
      </c>
      <c r="F106" s="4" t="s">
        <v>23</v>
      </c>
      <c r="G106" s="7" t="s">
        <v>20</v>
      </c>
      <c r="H106" s="8" t="s">
        <v>60</v>
      </c>
      <c r="I106" s="153"/>
      <c r="J106" s="153"/>
      <c r="K106"/>
      <c r="L106" s="4"/>
      <c r="M106" s="4"/>
      <c r="N106" s="4"/>
      <c r="O106" s="4"/>
    </row>
    <row r="107" spans="1:15" s="4" customFormat="1">
      <c r="A107" s="52" t="s">
        <v>47</v>
      </c>
      <c r="B107" s="57" t="s">
        <v>48</v>
      </c>
      <c r="C107" s="4" t="s">
        <v>460</v>
      </c>
      <c r="D107" s="4" t="s">
        <v>54</v>
      </c>
      <c r="E107" s="4" t="s">
        <v>172</v>
      </c>
      <c r="F107" s="4" t="s">
        <v>23</v>
      </c>
      <c r="G107" s="7" t="s">
        <v>20</v>
      </c>
      <c r="H107" s="8" t="s">
        <v>61</v>
      </c>
      <c r="I107"/>
      <c r="J107"/>
      <c r="K107"/>
    </row>
    <row r="108" spans="1:15" s="4" customFormat="1">
      <c r="A108" s="52" t="s">
        <v>47</v>
      </c>
      <c r="B108" s="57" t="s">
        <v>48</v>
      </c>
      <c r="C108" s="4" t="s">
        <v>460</v>
      </c>
      <c r="D108" s="4" t="s">
        <v>52</v>
      </c>
      <c r="E108" s="4" t="s">
        <v>172</v>
      </c>
      <c r="F108" s="4" t="s">
        <v>23</v>
      </c>
      <c r="G108" s="7" t="s">
        <v>20</v>
      </c>
      <c r="H108" s="8" t="s">
        <v>62</v>
      </c>
      <c r="I108"/>
      <c r="J108"/>
      <c r="K108"/>
    </row>
    <row r="109" spans="1:15" s="4" customFormat="1">
      <c r="A109" s="52" t="s">
        <v>47</v>
      </c>
      <c r="B109" s="57" t="s">
        <v>48</v>
      </c>
      <c r="C109" s="4" t="s">
        <v>461</v>
      </c>
      <c r="D109" s="64" t="s">
        <v>52</v>
      </c>
      <c r="E109" s="4" t="s">
        <v>172</v>
      </c>
      <c r="F109" s="4" t="s">
        <v>63</v>
      </c>
      <c r="G109" s="7" t="s">
        <v>20</v>
      </c>
      <c r="H109" s="8" t="s">
        <v>64</v>
      </c>
      <c r="I109"/>
      <c r="J109"/>
      <c r="K109"/>
    </row>
    <row r="110" spans="1:15" s="4" customFormat="1">
      <c r="A110" s="52" t="s">
        <v>47</v>
      </c>
      <c r="B110" s="57" t="s">
        <v>48</v>
      </c>
      <c r="C110" s="4" t="s">
        <v>462</v>
      </c>
      <c r="D110" s="64" t="s">
        <v>54</v>
      </c>
      <c r="E110" s="4" t="s">
        <v>172</v>
      </c>
      <c r="F110" s="4" t="s">
        <v>12</v>
      </c>
      <c r="G110" s="7" t="s">
        <v>31</v>
      </c>
      <c r="H110" s="8" t="s">
        <v>263</v>
      </c>
      <c r="I110"/>
      <c r="J110"/>
      <c r="K110"/>
    </row>
    <row r="111" spans="1:15" s="4" customFormat="1">
      <c r="A111" s="6"/>
      <c r="B111" s="6"/>
      <c r="C111" s="69"/>
      <c r="E111" s="44"/>
      <c r="F111" s="1"/>
      <c r="G111" s="1"/>
      <c r="H111" s="9"/>
      <c r="I111"/>
      <c r="J111"/>
      <c r="K111"/>
    </row>
    <row r="112" spans="1:15" s="4" customFormat="1">
      <c r="A112" s="52" t="s">
        <v>65</v>
      </c>
      <c r="B112" s="54" t="s">
        <v>66</v>
      </c>
      <c r="C112" s="29" t="s">
        <v>67</v>
      </c>
      <c r="E112" s="7" t="s">
        <v>49</v>
      </c>
      <c r="F112" s="3" t="s">
        <v>68</v>
      </c>
      <c r="G112" s="3" t="s">
        <v>31</v>
      </c>
      <c r="H112" s="11" t="s">
        <v>264</v>
      </c>
      <c r="I112"/>
      <c r="J112"/>
      <c r="K112" s="154" t="s">
        <v>426</v>
      </c>
      <c r="L112" s="3"/>
      <c r="M112" s="3"/>
      <c r="N112" s="3"/>
      <c r="O112" s="3"/>
    </row>
    <row r="113" spans="1:15" s="4" customFormat="1">
      <c r="A113" s="52" t="s">
        <v>65</v>
      </c>
      <c r="B113" s="54" t="s">
        <v>66</v>
      </c>
      <c r="C113" s="3" t="s">
        <v>99</v>
      </c>
      <c r="D113" s="87"/>
      <c r="E113" s="7" t="s">
        <v>49</v>
      </c>
      <c r="F113" s="3" t="s">
        <v>100</v>
      </c>
      <c r="G113" s="3" t="s">
        <v>424</v>
      </c>
      <c r="H113" s="148" t="s">
        <v>443</v>
      </c>
      <c r="I113" s="154"/>
      <c r="J113" s="154"/>
      <c r="K113" s="163" t="s">
        <v>425</v>
      </c>
      <c r="L113" s="3"/>
      <c r="M113" s="3"/>
      <c r="N113" s="3"/>
      <c r="O113" s="3"/>
    </row>
    <row r="114" spans="1:15" s="4" customFormat="1">
      <c r="A114" s="52" t="s">
        <v>65</v>
      </c>
      <c r="B114" s="54" t="s">
        <v>66</v>
      </c>
      <c r="C114" s="70" t="s">
        <v>451</v>
      </c>
      <c r="E114" s="78" t="s">
        <v>195</v>
      </c>
      <c r="F114" s="4" t="s">
        <v>12</v>
      </c>
      <c r="G114" s="4" t="s">
        <v>70</v>
      </c>
      <c r="H114" s="28" t="s">
        <v>177</v>
      </c>
      <c r="I114"/>
      <c r="J114"/>
      <c r="K114"/>
    </row>
    <row r="115" spans="1:15" s="4" customFormat="1">
      <c r="A115" s="52" t="s">
        <v>65</v>
      </c>
      <c r="B115" s="54" t="s">
        <v>66</v>
      </c>
      <c r="C115" s="71" t="s">
        <v>454</v>
      </c>
      <c r="E115" s="99" t="s">
        <v>71</v>
      </c>
      <c r="F115" s="4" t="s">
        <v>12</v>
      </c>
      <c r="G115" s="4" t="s">
        <v>72</v>
      </c>
      <c r="H115" s="28" t="s">
        <v>251</v>
      </c>
      <c r="I115"/>
      <c r="J115"/>
      <c r="K115"/>
    </row>
    <row r="116" spans="1:15" s="4" customFormat="1">
      <c r="A116" s="52" t="s">
        <v>65</v>
      </c>
      <c r="B116" s="54" t="s">
        <v>66</v>
      </c>
      <c r="C116" s="71" t="s">
        <v>455</v>
      </c>
      <c r="D116" s="85"/>
      <c r="E116" s="100" t="s">
        <v>73</v>
      </c>
      <c r="F116" s="4" t="s">
        <v>74</v>
      </c>
      <c r="G116" s="4" t="s">
        <v>20</v>
      </c>
      <c r="H116" s="28" t="s">
        <v>178</v>
      </c>
      <c r="I116"/>
      <c r="J116"/>
      <c r="K116" s="154" t="s">
        <v>427</v>
      </c>
    </row>
    <row r="117" spans="1:15" s="4" customFormat="1">
      <c r="A117" s="52" t="s">
        <v>65</v>
      </c>
      <c r="B117" s="54" t="s">
        <v>66</v>
      </c>
      <c r="C117" s="71" t="s">
        <v>76</v>
      </c>
      <c r="D117" s="85"/>
      <c r="E117" s="100" t="s">
        <v>71</v>
      </c>
      <c r="F117" s="4" t="s">
        <v>77</v>
      </c>
      <c r="G117" s="4" t="s">
        <v>72</v>
      </c>
      <c r="H117" s="28" t="s">
        <v>250</v>
      </c>
      <c r="I117"/>
      <c r="J117"/>
      <c r="K117"/>
    </row>
    <row r="118" spans="1:15" s="4" customFormat="1">
      <c r="A118" s="52" t="s">
        <v>65</v>
      </c>
      <c r="B118" s="54" t="s">
        <v>66</v>
      </c>
      <c r="C118" s="71" t="s">
        <v>76</v>
      </c>
      <c r="D118" s="85"/>
      <c r="E118" s="100" t="s">
        <v>73</v>
      </c>
      <c r="F118" s="4" t="s">
        <v>77</v>
      </c>
      <c r="G118" s="4" t="s">
        <v>72</v>
      </c>
      <c r="H118" s="28" t="s">
        <v>249</v>
      </c>
      <c r="I118"/>
      <c r="J118"/>
      <c r="K118"/>
    </row>
    <row r="119" spans="1:15" s="4" customFormat="1">
      <c r="A119" s="52" t="s">
        <v>65</v>
      </c>
      <c r="B119" s="54" t="s">
        <v>66</v>
      </c>
      <c r="C119" s="160" t="s">
        <v>417</v>
      </c>
      <c r="D119" s="161"/>
      <c r="E119" s="160" t="s">
        <v>79</v>
      </c>
      <c r="F119" s="112" t="s">
        <v>80</v>
      </c>
      <c r="G119" s="162" t="s">
        <v>418</v>
      </c>
      <c r="H119" s="28" t="s">
        <v>419</v>
      </c>
      <c r="I119" s="158"/>
      <c r="J119" s="154"/>
      <c r="K119"/>
    </row>
    <row r="120" spans="1:15" s="4" customFormat="1">
      <c r="A120" s="52" t="s">
        <v>65</v>
      </c>
      <c r="B120" s="54" t="s">
        <v>66</v>
      </c>
      <c r="C120" s="155" t="s">
        <v>417</v>
      </c>
      <c r="D120" s="156"/>
      <c r="E120" s="155" t="s">
        <v>420</v>
      </c>
      <c r="F120" s="157" t="s">
        <v>80</v>
      </c>
      <c r="G120" s="159" t="s">
        <v>418</v>
      </c>
      <c r="H120" s="28" t="s">
        <v>421</v>
      </c>
      <c r="I120" s="158"/>
      <c r="J120" s="154"/>
      <c r="K120"/>
    </row>
    <row r="121" spans="1:15" s="4" customFormat="1">
      <c r="A121" s="52" t="s">
        <v>65</v>
      </c>
      <c r="B121" s="54" t="s">
        <v>66</v>
      </c>
      <c r="C121" s="155" t="s">
        <v>417</v>
      </c>
      <c r="D121" s="156"/>
      <c r="E121" s="155" t="s">
        <v>422</v>
      </c>
      <c r="F121" s="157" t="s">
        <v>80</v>
      </c>
      <c r="G121" s="159" t="s">
        <v>418</v>
      </c>
      <c r="H121" s="28" t="s">
        <v>423</v>
      </c>
      <c r="I121" s="158"/>
      <c r="J121" s="154"/>
      <c r="K121"/>
    </row>
    <row r="122" spans="1:15" s="4" customFormat="1">
      <c r="A122" s="52" t="s">
        <v>65</v>
      </c>
      <c r="B122" s="54" t="s">
        <v>66</v>
      </c>
      <c r="C122" s="73" t="s">
        <v>82</v>
      </c>
      <c r="E122" s="79" t="s">
        <v>196</v>
      </c>
      <c r="F122" s="34" t="s">
        <v>43</v>
      </c>
      <c r="G122" s="35" t="s">
        <v>83</v>
      </c>
      <c r="H122" s="28" t="s">
        <v>179</v>
      </c>
      <c r="I122" s="66"/>
      <c r="J122" s="66"/>
      <c r="K122" t="s">
        <v>84</v>
      </c>
    </row>
    <row r="123" spans="1:15" s="4" customFormat="1">
      <c r="A123" s="52" t="s">
        <v>65</v>
      </c>
      <c r="B123" s="54" t="s">
        <v>66</v>
      </c>
      <c r="C123" s="73" t="s">
        <v>85</v>
      </c>
      <c r="E123" s="79" t="s">
        <v>30</v>
      </c>
      <c r="F123" s="34" t="s">
        <v>35</v>
      </c>
      <c r="G123" s="35" t="s">
        <v>20</v>
      </c>
      <c r="H123" s="28" t="s">
        <v>180</v>
      </c>
      <c r="I123" s="66"/>
      <c r="J123" s="66"/>
      <c r="K123" t="s">
        <v>86</v>
      </c>
    </row>
    <row r="124" spans="1:15" s="4" customFormat="1" ht="15" customHeight="1">
      <c r="A124" s="6"/>
      <c r="B124" s="43"/>
      <c r="C124" s="74"/>
      <c r="E124" s="80"/>
      <c r="F124" s="44"/>
      <c r="G124" s="36"/>
      <c r="H124" s="39"/>
      <c r="I124"/>
      <c r="J124"/>
      <c r="K124"/>
    </row>
    <row r="125" spans="1:15" s="4" customFormat="1">
      <c r="A125" s="52" t="s">
        <v>87</v>
      </c>
      <c r="B125" s="54" t="s">
        <v>88</v>
      </c>
      <c r="C125" s="75" t="s">
        <v>89</v>
      </c>
      <c r="E125" s="81" t="s">
        <v>170</v>
      </c>
      <c r="F125" s="30" t="s">
        <v>91</v>
      </c>
      <c r="G125" s="3" t="s">
        <v>92</v>
      </c>
      <c r="H125" s="37" t="s">
        <v>201</v>
      </c>
      <c r="I125"/>
      <c r="J125"/>
      <c r="K125"/>
    </row>
    <row r="126" spans="1:15" s="4" customFormat="1">
      <c r="A126" s="52" t="s">
        <v>87</v>
      </c>
      <c r="B126" s="54" t="s">
        <v>88</v>
      </c>
      <c r="C126" s="73" t="s">
        <v>480</v>
      </c>
      <c r="E126" s="79" t="s">
        <v>79</v>
      </c>
      <c r="F126" s="34" t="s">
        <v>80</v>
      </c>
      <c r="G126" s="4" t="s">
        <v>81</v>
      </c>
      <c r="H126" s="8" t="s">
        <v>252</v>
      </c>
      <c r="I126"/>
      <c r="J126"/>
      <c r="K126"/>
    </row>
    <row r="127" spans="1:15" s="4" customFormat="1">
      <c r="A127" s="52" t="s">
        <v>87</v>
      </c>
      <c r="B127" s="54" t="s">
        <v>88</v>
      </c>
      <c r="C127" s="76" t="s">
        <v>479</v>
      </c>
      <c r="E127" s="82" t="s">
        <v>170</v>
      </c>
      <c r="F127" s="4" t="s">
        <v>43</v>
      </c>
      <c r="G127" s="4" t="s">
        <v>83</v>
      </c>
      <c r="H127" s="8" t="s">
        <v>181</v>
      </c>
      <c r="I127"/>
      <c r="J127"/>
      <c r="K127"/>
    </row>
    <row r="128" spans="1:15" s="4" customFormat="1">
      <c r="A128" s="52" t="s">
        <v>87</v>
      </c>
      <c r="B128" s="54" t="s">
        <v>88</v>
      </c>
      <c r="C128" s="35" t="s">
        <v>453</v>
      </c>
      <c r="E128" s="34" t="s">
        <v>94</v>
      </c>
      <c r="F128" s="4" t="s">
        <v>35</v>
      </c>
      <c r="G128" s="4" t="s">
        <v>92</v>
      </c>
      <c r="H128" s="40" t="s">
        <v>253</v>
      </c>
      <c r="I128"/>
      <c r="J128"/>
      <c r="K128"/>
    </row>
    <row r="129" spans="1:15" s="4" customFormat="1" ht="15" customHeight="1">
      <c r="A129" s="52" t="s">
        <v>87</v>
      </c>
      <c r="B129" s="54" t="s">
        <v>88</v>
      </c>
      <c r="C129" s="35" t="s">
        <v>452</v>
      </c>
      <c r="E129" s="34" t="s">
        <v>198</v>
      </c>
      <c r="F129" s="4" t="s">
        <v>95</v>
      </c>
      <c r="G129" s="4" t="s">
        <v>96</v>
      </c>
      <c r="H129" s="8" t="s">
        <v>197</v>
      </c>
      <c r="I129"/>
      <c r="J129"/>
      <c r="K129"/>
    </row>
    <row r="130" spans="1:15" s="4" customFormat="1">
      <c r="A130" s="52" t="s">
        <v>87</v>
      </c>
      <c r="B130" s="54" t="s">
        <v>88</v>
      </c>
      <c r="C130" s="5" t="s">
        <v>452</v>
      </c>
      <c r="D130" s="87"/>
      <c r="E130" s="5" t="s">
        <v>270</v>
      </c>
      <c r="F130" s="5" t="s">
        <v>95</v>
      </c>
      <c r="G130" s="5" t="s">
        <v>96</v>
      </c>
      <c r="H130" s="88" t="s">
        <v>199</v>
      </c>
      <c r="I130"/>
      <c r="J130"/>
      <c r="K130"/>
    </row>
    <row r="131" spans="1:15">
      <c r="A131" s="6"/>
      <c r="B131" s="6"/>
      <c r="C131" s="69"/>
      <c r="D131" s="4"/>
      <c r="E131" s="44"/>
      <c r="F131" s="1"/>
      <c r="G131" s="1"/>
      <c r="H131" s="9"/>
      <c r="L131" s="4"/>
      <c r="M131" s="4"/>
      <c r="N131" s="4"/>
      <c r="O131" s="4"/>
    </row>
    <row r="132" spans="1:15">
      <c r="A132" s="52" t="s">
        <v>97</v>
      </c>
      <c r="B132" s="54" t="s">
        <v>98</v>
      </c>
      <c r="C132" s="29" t="s">
        <v>99</v>
      </c>
      <c r="D132" s="4"/>
      <c r="E132" s="30" t="s">
        <v>49</v>
      </c>
      <c r="F132" s="3" t="s">
        <v>100</v>
      </c>
      <c r="G132" s="3" t="s">
        <v>101</v>
      </c>
      <c r="H132" s="11" t="s">
        <v>183</v>
      </c>
      <c r="L132" s="4"/>
      <c r="M132" s="4"/>
      <c r="N132" s="4"/>
      <c r="O132" s="4"/>
    </row>
    <row r="133" spans="1:15">
      <c r="A133" s="52" t="s">
        <v>97</v>
      </c>
      <c r="B133" s="54" t="s">
        <v>98</v>
      </c>
      <c r="C133" s="35" t="s">
        <v>481</v>
      </c>
      <c r="D133" s="4"/>
      <c r="E133" s="34" t="s">
        <v>103</v>
      </c>
      <c r="F133" s="4" t="s">
        <v>35</v>
      </c>
      <c r="G133" s="4" t="s">
        <v>104</v>
      </c>
      <c r="H133" s="8" t="s">
        <v>254</v>
      </c>
      <c r="L133" s="4"/>
      <c r="M133" s="4"/>
      <c r="N133" s="4"/>
      <c r="O133" s="4"/>
    </row>
    <row r="134" spans="1:15">
      <c r="A134" s="52" t="s">
        <v>97</v>
      </c>
      <c r="B134" s="54" t="s">
        <v>98</v>
      </c>
      <c r="C134" s="35" t="s">
        <v>481</v>
      </c>
      <c r="D134" s="4"/>
      <c r="E134" s="34" t="s">
        <v>105</v>
      </c>
      <c r="F134" s="4" t="s">
        <v>35</v>
      </c>
      <c r="G134" s="4" t="s">
        <v>104</v>
      </c>
      <c r="H134" s="8" t="s">
        <v>255</v>
      </c>
      <c r="L134" s="4"/>
      <c r="M134" s="4"/>
      <c r="N134" s="4"/>
      <c r="O134" s="4"/>
    </row>
    <row r="135" spans="1:15">
      <c r="A135" s="52" t="s">
        <v>97</v>
      </c>
      <c r="B135" s="54" t="s">
        <v>98</v>
      </c>
      <c r="C135" s="35" t="s">
        <v>451</v>
      </c>
      <c r="D135" s="4"/>
      <c r="E135" s="83" t="s">
        <v>195</v>
      </c>
      <c r="F135" s="4" t="s">
        <v>12</v>
      </c>
      <c r="G135" s="4" t="s">
        <v>20</v>
      </c>
      <c r="H135" s="8" t="s">
        <v>173</v>
      </c>
      <c r="L135" s="4"/>
      <c r="M135" s="4"/>
      <c r="N135" s="4"/>
      <c r="O135" s="4"/>
    </row>
    <row r="136" spans="1:15" ht="15" customHeight="1">
      <c r="A136" s="52" t="s">
        <v>97</v>
      </c>
      <c r="B136" s="54" t="s">
        <v>98</v>
      </c>
      <c r="C136" s="35" t="s">
        <v>482</v>
      </c>
      <c r="D136" s="4"/>
      <c r="E136" s="34" t="s">
        <v>106</v>
      </c>
      <c r="F136" s="4" t="s">
        <v>43</v>
      </c>
      <c r="G136" s="4" t="s">
        <v>72</v>
      </c>
      <c r="H136" s="8" t="s">
        <v>256</v>
      </c>
      <c r="L136" s="4"/>
      <c r="M136" s="4"/>
      <c r="N136" s="4"/>
      <c r="O136" s="4"/>
    </row>
    <row r="137" spans="1:15">
      <c r="A137" s="52" t="s">
        <v>97</v>
      </c>
      <c r="B137" s="54" t="s">
        <v>98</v>
      </c>
      <c r="C137" s="35" t="s">
        <v>483</v>
      </c>
      <c r="D137" s="4"/>
      <c r="E137" s="34" t="s">
        <v>107</v>
      </c>
      <c r="F137" s="4" t="s">
        <v>108</v>
      </c>
      <c r="G137" s="4" t="s">
        <v>20</v>
      </c>
      <c r="H137" s="8" t="s">
        <v>257</v>
      </c>
    </row>
    <row r="138" spans="1:15">
      <c r="A138" s="52" t="s">
        <v>97</v>
      </c>
      <c r="B138" s="54" t="s">
        <v>98</v>
      </c>
      <c r="C138" s="70" t="s">
        <v>484</v>
      </c>
      <c r="D138" s="4"/>
      <c r="E138" s="84" t="s">
        <v>170</v>
      </c>
      <c r="F138" s="4" t="s">
        <v>43</v>
      </c>
      <c r="G138" s="4" t="s">
        <v>72</v>
      </c>
      <c r="H138" s="8" t="s">
        <v>200</v>
      </c>
    </row>
    <row r="139" spans="1:15">
      <c r="A139" s="52" t="s">
        <v>97</v>
      </c>
      <c r="B139" s="54" t="s">
        <v>98</v>
      </c>
      <c r="C139" s="71" t="s">
        <v>450</v>
      </c>
      <c r="D139" s="85"/>
      <c r="E139" s="79" t="s">
        <v>71</v>
      </c>
      <c r="F139" s="66" t="s">
        <v>77</v>
      </c>
      <c r="G139" s="65" t="s">
        <v>78</v>
      </c>
      <c r="H139" s="28" t="s">
        <v>258</v>
      </c>
    </row>
    <row r="140" spans="1:15">
      <c r="A140" s="52" t="s">
        <v>97</v>
      </c>
      <c r="B140" s="54" t="s">
        <v>98</v>
      </c>
      <c r="C140" s="35" t="s">
        <v>485</v>
      </c>
      <c r="D140" s="4"/>
      <c r="E140" s="34" t="s">
        <v>106</v>
      </c>
      <c r="F140" s="4" t="s">
        <v>43</v>
      </c>
      <c r="G140" s="4" t="s">
        <v>109</v>
      </c>
      <c r="H140" s="8" t="s">
        <v>182</v>
      </c>
    </row>
    <row r="141" spans="1:15">
      <c r="A141" s="1"/>
      <c r="B141" s="1"/>
      <c r="C141" s="69"/>
      <c r="D141" s="4"/>
      <c r="E141" s="44"/>
      <c r="F141" s="1"/>
      <c r="G141" s="1"/>
      <c r="H141" s="9"/>
    </row>
    <row r="142" spans="1:15" ht="57.6">
      <c r="A142" s="58" t="s">
        <v>110</v>
      </c>
      <c r="B142" s="67" t="s">
        <v>111</v>
      </c>
      <c r="C142" s="29" t="s">
        <v>486</v>
      </c>
      <c r="D142" s="4"/>
      <c r="E142" s="30" t="s">
        <v>113</v>
      </c>
      <c r="F142" s="3" t="s">
        <v>114</v>
      </c>
      <c r="G142" s="3" t="s">
        <v>20</v>
      </c>
      <c r="H142" s="11" t="s">
        <v>259</v>
      </c>
    </row>
    <row r="143" spans="1:15" ht="57.6">
      <c r="A143" s="58" t="s">
        <v>110</v>
      </c>
      <c r="B143" s="67" t="s">
        <v>111</v>
      </c>
      <c r="C143" s="35" t="s">
        <v>487</v>
      </c>
      <c r="D143" s="4"/>
      <c r="E143" s="34" t="s">
        <v>115</v>
      </c>
      <c r="F143" s="4" t="s">
        <v>108</v>
      </c>
      <c r="G143" s="4" t="s">
        <v>27</v>
      </c>
      <c r="H143" s="8" t="s">
        <v>184</v>
      </c>
    </row>
    <row r="144" spans="1:15" ht="57.6">
      <c r="A144" s="58" t="s">
        <v>110</v>
      </c>
      <c r="B144" s="67" t="s">
        <v>111</v>
      </c>
      <c r="C144" s="35" t="s">
        <v>484</v>
      </c>
      <c r="D144" s="4"/>
      <c r="E144" s="34" t="s">
        <v>170</v>
      </c>
      <c r="F144" s="4" t="s">
        <v>43</v>
      </c>
      <c r="G144" s="4" t="s">
        <v>83</v>
      </c>
      <c r="H144" s="8" t="s">
        <v>185</v>
      </c>
    </row>
    <row r="145" spans="1:8">
      <c r="A145" s="1"/>
      <c r="B145" s="1"/>
      <c r="C145" s="69"/>
      <c r="D145" s="4"/>
      <c r="E145" s="44"/>
      <c r="F145" s="1"/>
      <c r="G145" s="1"/>
      <c r="H145" s="9"/>
    </row>
    <row r="146" spans="1:8">
      <c r="A146" s="53" t="s">
        <v>116</v>
      </c>
      <c r="B146" s="68" t="s">
        <v>117</v>
      </c>
      <c r="C146" s="35" t="s">
        <v>448</v>
      </c>
      <c r="D146" s="4"/>
      <c r="E146" s="34" t="s">
        <v>118</v>
      </c>
      <c r="F146" s="4" t="s">
        <v>119</v>
      </c>
      <c r="G146" s="4" t="s">
        <v>120</v>
      </c>
      <c r="H146" s="8" t="s">
        <v>186</v>
      </c>
    </row>
    <row r="147" spans="1:8">
      <c r="A147" s="53" t="s">
        <v>116</v>
      </c>
      <c r="B147" s="68" t="s">
        <v>117</v>
      </c>
      <c r="C147" s="35" t="s">
        <v>449</v>
      </c>
      <c r="D147" s="4"/>
      <c r="E147" s="34" t="s">
        <v>121</v>
      </c>
      <c r="F147" s="4" t="s">
        <v>43</v>
      </c>
      <c r="G147" s="4" t="s">
        <v>122</v>
      </c>
      <c r="H147" s="8" t="s">
        <v>187</v>
      </c>
    </row>
    <row r="148" spans="1:8">
      <c r="A148" s="1"/>
      <c r="B148" s="1"/>
      <c r="C148" s="69"/>
      <c r="D148" s="4"/>
      <c r="E148" s="44"/>
      <c r="F148" s="1"/>
      <c r="G148" s="1"/>
      <c r="H148" s="9"/>
    </row>
    <row r="149" spans="1:8" ht="57.6">
      <c r="A149" s="58" t="s">
        <v>123</v>
      </c>
      <c r="B149" s="67" t="s">
        <v>124</v>
      </c>
      <c r="C149" s="50" t="s">
        <v>447</v>
      </c>
      <c r="D149" s="4"/>
      <c r="E149" s="30" t="s">
        <v>282</v>
      </c>
      <c r="F149" s="3" t="s">
        <v>127</v>
      </c>
      <c r="G149" s="3" t="s">
        <v>20</v>
      </c>
      <c r="H149" s="11" t="s">
        <v>288</v>
      </c>
    </row>
    <row r="150" spans="1:8" ht="57.6">
      <c r="A150" s="58" t="s">
        <v>123</v>
      </c>
      <c r="B150" s="67" t="s">
        <v>124</v>
      </c>
      <c r="C150" s="109" t="s">
        <v>447</v>
      </c>
      <c r="D150" s="7"/>
      <c r="E150" s="110" t="s">
        <v>283</v>
      </c>
      <c r="F150" s="7" t="s">
        <v>127</v>
      </c>
      <c r="G150" s="7" t="s">
        <v>20</v>
      </c>
      <c r="H150" s="8" t="s">
        <v>289</v>
      </c>
    </row>
    <row r="151" spans="1:8" ht="57.6">
      <c r="A151" s="58" t="s">
        <v>123</v>
      </c>
      <c r="B151" s="67" t="s">
        <v>124</v>
      </c>
      <c r="C151" s="109" t="s">
        <v>447</v>
      </c>
      <c r="D151" s="7"/>
      <c r="E151" s="110" t="s">
        <v>287</v>
      </c>
      <c r="F151" s="7" t="s">
        <v>127</v>
      </c>
      <c r="G151" s="7" t="s">
        <v>20</v>
      </c>
      <c r="H151" s="8" t="s">
        <v>290</v>
      </c>
    </row>
    <row r="152" spans="1:8" ht="57.6">
      <c r="A152" s="58" t="s">
        <v>123</v>
      </c>
      <c r="B152" s="67" t="s">
        <v>124</v>
      </c>
      <c r="C152" s="109" t="s">
        <v>447</v>
      </c>
      <c r="D152" s="7"/>
      <c r="E152" s="110" t="s">
        <v>284</v>
      </c>
      <c r="F152" s="7" t="s">
        <v>127</v>
      </c>
      <c r="G152" s="7" t="s">
        <v>20</v>
      </c>
      <c r="H152" s="8" t="s">
        <v>291</v>
      </c>
    </row>
    <row r="153" spans="1:8" ht="57.6">
      <c r="A153" s="58" t="s">
        <v>123</v>
      </c>
      <c r="B153" s="67" t="s">
        <v>124</v>
      </c>
      <c r="C153" s="109" t="s">
        <v>447</v>
      </c>
      <c r="D153" s="7"/>
      <c r="E153" s="110" t="s">
        <v>285</v>
      </c>
      <c r="F153" s="7" t="s">
        <v>127</v>
      </c>
      <c r="G153" s="7" t="s">
        <v>20</v>
      </c>
      <c r="H153" s="8" t="s">
        <v>292</v>
      </c>
    </row>
    <row r="154" spans="1:8" ht="57.6">
      <c r="A154" s="58" t="s">
        <v>123</v>
      </c>
      <c r="B154" s="67" t="s">
        <v>124</v>
      </c>
      <c r="C154" s="109" t="s">
        <v>447</v>
      </c>
      <c r="D154" s="7"/>
      <c r="E154" s="110" t="s">
        <v>286</v>
      </c>
      <c r="F154" s="7" t="s">
        <v>127</v>
      </c>
      <c r="G154" s="7" t="s">
        <v>20</v>
      </c>
      <c r="H154" s="8" t="s">
        <v>293</v>
      </c>
    </row>
    <row r="155" spans="1:8" ht="57.6">
      <c r="A155" s="58" t="s">
        <v>123</v>
      </c>
      <c r="B155" s="67" t="s">
        <v>124</v>
      </c>
      <c r="C155" s="35" t="s">
        <v>129</v>
      </c>
      <c r="D155" s="4"/>
      <c r="E155" s="34" t="s">
        <v>136</v>
      </c>
      <c r="F155" s="4" t="s">
        <v>130</v>
      </c>
      <c r="G155" s="4" t="s">
        <v>131</v>
      </c>
      <c r="H155" s="8" t="s">
        <v>281</v>
      </c>
    </row>
    <row r="156" spans="1:8" ht="57.6">
      <c r="A156" s="58" t="s">
        <v>123</v>
      </c>
      <c r="B156" s="67" t="s">
        <v>124</v>
      </c>
      <c r="C156" s="77" t="s">
        <v>446</v>
      </c>
      <c r="D156" s="4"/>
      <c r="E156" s="34" t="s">
        <v>136</v>
      </c>
      <c r="F156" s="4" t="s">
        <v>43</v>
      </c>
      <c r="G156" s="4" t="s">
        <v>132</v>
      </c>
      <c r="H156" s="8" t="s">
        <v>271</v>
      </c>
    </row>
    <row r="157" spans="1:8" ht="57.6">
      <c r="A157" s="58" t="s">
        <v>123</v>
      </c>
      <c r="B157" s="67" t="s">
        <v>124</v>
      </c>
      <c r="C157" s="72" t="s">
        <v>445</v>
      </c>
      <c r="D157" s="4"/>
      <c r="E157" s="34" t="s">
        <v>133</v>
      </c>
      <c r="F157" s="4" t="s">
        <v>43</v>
      </c>
      <c r="G157" s="4" t="s">
        <v>134</v>
      </c>
      <c r="H157" s="8" t="s">
        <v>260</v>
      </c>
    </row>
    <row r="158" spans="1:8" ht="57.6">
      <c r="A158" s="58" t="s">
        <v>123</v>
      </c>
      <c r="B158" s="67" t="s">
        <v>124</v>
      </c>
      <c r="C158" s="35" t="s">
        <v>135</v>
      </c>
      <c r="D158" s="4"/>
      <c r="E158" s="34" t="s">
        <v>30</v>
      </c>
      <c r="F158" s="4" t="s">
        <v>43</v>
      </c>
      <c r="G158" s="4" t="s">
        <v>20</v>
      </c>
      <c r="H158" s="8" t="s">
        <v>261</v>
      </c>
    </row>
    <row r="159" spans="1:8" ht="57.6">
      <c r="A159" s="58" t="s">
        <v>123</v>
      </c>
      <c r="B159" s="67" t="s">
        <v>124</v>
      </c>
      <c r="C159" s="77" t="s">
        <v>444</v>
      </c>
      <c r="D159" s="4"/>
      <c r="E159" s="34" t="s">
        <v>136</v>
      </c>
      <c r="F159" s="4" t="s">
        <v>43</v>
      </c>
      <c r="G159" s="4" t="s">
        <v>137</v>
      </c>
      <c r="H159" s="8" t="s">
        <v>262</v>
      </c>
    </row>
  </sheetData>
  <mergeCells count="1">
    <mergeCell ref="K11:K12"/>
  </mergeCells>
  <phoneticPr fontId="10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15695-B6BA-4BC2-A0CF-BB293600784E}">
  <dimension ref="B1:H20"/>
  <sheetViews>
    <sheetView workbookViewId="0">
      <selection activeCell="B2" sqref="B2:H20"/>
    </sheetView>
  </sheetViews>
  <sheetFormatPr defaultColWidth="9" defaultRowHeight="14.4"/>
  <cols>
    <col min="1" max="1" width="9" style="14"/>
    <col min="2" max="2" width="14.44140625" style="14" customWidth="1"/>
    <col min="3" max="3" width="41.44140625" style="14" customWidth="1"/>
    <col min="4" max="4" width="20.6640625" style="14" customWidth="1"/>
    <col min="5" max="5" width="28.6640625" style="14" customWidth="1"/>
    <col min="6" max="6" width="30.109375" style="14" customWidth="1"/>
    <col min="7" max="7" width="22" style="14" customWidth="1"/>
    <col min="8" max="8" width="30.109375" style="14" customWidth="1"/>
    <col min="9" max="16384" width="9" style="14"/>
  </cols>
  <sheetData>
    <row r="1" spans="2:8" ht="15" thickBot="1"/>
    <row r="2" spans="2:8">
      <c r="B2" s="18" t="s">
        <v>138</v>
      </c>
      <c r="C2" s="19" t="s">
        <v>139</v>
      </c>
      <c r="D2" s="19" t="s">
        <v>140</v>
      </c>
      <c r="E2" s="19" t="s">
        <v>2</v>
      </c>
      <c r="F2" s="19" t="s">
        <v>141</v>
      </c>
      <c r="G2" s="19" t="s">
        <v>4</v>
      </c>
      <c r="H2" s="20" t="s">
        <v>142</v>
      </c>
    </row>
    <row r="3" spans="2:8" ht="17.399999999999999">
      <c r="B3" s="21" t="s">
        <v>143</v>
      </c>
      <c r="C3" s="172" t="s">
        <v>9</v>
      </c>
      <c r="D3" s="16" t="s">
        <v>14</v>
      </c>
      <c r="E3" s="172" t="s">
        <v>144</v>
      </c>
      <c r="F3" s="172" t="s">
        <v>11</v>
      </c>
      <c r="G3" s="172" t="s">
        <v>43</v>
      </c>
      <c r="H3" s="173" t="s">
        <v>13</v>
      </c>
    </row>
    <row r="4" spans="2:8" ht="17.399999999999999">
      <c r="B4" s="21" t="s">
        <v>145</v>
      </c>
      <c r="C4" s="172"/>
      <c r="D4" s="16">
        <v>1.1000000000000001E-3</v>
      </c>
      <c r="E4" s="172"/>
      <c r="F4" s="172"/>
      <c r="G4" s="172"/>
      <c r="H4" s="173"/>
    </row>
    <row r="5" spans="2:8">
      <c r="B5" s="21" t="s">
        <v>6</v>
      </c>
      <c r="C5" s="172"/>
      <c r="D5" s="16" t="s">
        <v>15</v>
      </c>
      <c r="E5" s="172"/>
      <c r="F5" s="172"/>
      <c r="G5" s="172"/>
      <c r="H5" s="173"/>
    </row>
    <row r="6" spans="2:8" ht="17.399999999999999">
      <c r="B6" s="21" t="s">
        <v>143</v>
      </c>
      <c r="C6" s="172" t="s">
        <v>9</v>
      </c>
      <c r="D6" s="16" t="s">
        <v>146</v>
      </c>
      <c r="E6" s="172" t="s">
        <v>147</v>
      </c>
      <c r="F6" s="172" t="s">
        <v>11</v>
      </c>
      <c r="G6" s="172" t="s">
        <v>43</v>
      </c>
      <c r="H6" s="173" t="s">
        <v>148</v>
      </c>
    </row>
    <row r="7" spans="2:8" ht="17.399999999999999">
      <c r="B7" s="21" t="s">
        <v>145</v>
      </c>
      <c r="C7" s="172"/>
      <c r="D7" s="16">
        <v>5.0000000000000001E-3</v>
      </c>
      <c r="E7" s="172"/>
      <c r="F7" s="172"/>
      <c r="G7" s="172"/>
      <c r="H7" s="173"/>
    </row>
    <row r="8" spans="2:8">
      <c r="B8" s="21" t="s">
        <v>6</v>
      </c>
      <c r="C8" s="172"/>
      <c r="D8" s="16" t="s">
        <v>149</v>
      </c>
      <c r="E8" s="172"/>
      <c r="F8" s="172"/>
      <c r="G8" s="172"/>
      <c r="H8" s="173"/>
    </row>
    <row r="9" spans="2:8" ht="17.399999999999999">
      <c r="B9" s="21" t="s">
        <v>150</v>
      </c>
      <c r="C9" s="172" t="s">
        <v>17</v>
      </c>
      <c r="D9" s="17">
        <v>1340000</v>
      </c>
      <c r="E9" s="172" t="s">
        <v>151</v>
      </c>
      <c r="F9" s="172" t="s">
        <v>18</v>
      </c>
      <c r="G9" s="172" t="s">
        <v>19</v>
      </c>
      <c r="H9" s="173" t="s">
        <v>20</v>
      </c>
    </row>
    <row r="10" spans="2:8" ht="17.399999999999999">
      <c r="B10" s="21" t="s">
        <v>152</v>
      </c>
      <c r="C10" s="172"/>
      <c r="D10" s="16" t="s">
        <v>21</v>
      </c>
      <c r="E10" s="172"/>
      <c r="F10" s="172"/>
      <c r="G10" s="172"/>
      <c r="H10" s="173"/>
    </row>
    <row r="11" spans="2:8" ht="17.399999999999999">
      <c r="B11" s="21" t="s">
        <v>153</v>
      </c>
      <c r="C11" s="172" t="s">
        <v>26</v>
      </c>
      <c r="D11" s="16">
        <v>0.69</v>
      </c>
      <c r="E11" s="172" t="s">
        <v>28</v>
      </c>
      <c r="F11" s="172" t="s">
        <v>30</v>
      </c>
      <c r="G11" s="172" t="s">
        <v>12</v>
      </c>
      <c r="H11" s="173" t="s">
        <v>31</v>
      </c>
    </row>
    <row r="12" spans="2:8" ht="17.399999999999999">
      <c r="B12" s="21" t="s">
        <v>154</v>
      </c>
      <c r="C12" s="172"/>
      <c r="D12" s="16">
        <v>6.93E-2</v>
      </c>
      <c r="E12" s="172"/>
      <c r="F12" s="172"/>
      <c r="G12" s="172"/>
      <c r="H12" s="173"/>
    </row>
    <row r="13" spans="2:8" ht="17.399999999999999">
      <c r="B13" s="21" t="s">
        <v>155</v>
      </c>
      <c r="C13" s="172" t="s">
        <v>40</v>
      </c>
      <c r="D13" s="16">
        <v>1.8</v>
      </c>
      <c r="E13" s="172" t="s">
        <v>156</v>
      </c>
      <c r="F13" s="172" t="s">
        <v>42</v>
      </c>
      <c r="G13" s="172" t="s">
        <v>43</v>
      </c>
      <c r="H13" s="173" t="s">
        <v>44</v>
      </c>
    </row>
    <row r="14" spans="2:8" ht="17.399999999999999">
      <c r="B14" s="21" t="s">
        <v>157</v>
      </c>
      <c r="C14" s="172"/>
      <c r="D14" s="16" t="s">
        <v>45</v>
      </c>
      <c r="E14" s="172"/>
      <c r="F14" s="172"/>
      <c r="G14" s="172"/>
      <c r="H14" s="173"/>
    </row>
    <row r="15" spans="2:8" ht="17.399999999999999">
      <c r="B15" s="21" t="s">
        <v>158</v>
      </c>
      <c r="C15" s="15" t="s">
        <v>48</v>
      </c>
      <c r="D15" s="16" t="s">
        <v>51</v>
      </c>
      <c r="E15" s="15" t="s">
        <v>159</v>
      </c>
      <c r="F15" s="15" t="s">
        <v>49</v>
      </c>
      <c r="G15" s="15" t="s">
        <v>23</v>
      </c>
      <c r="H15" s="22" t="s">
        <v>50</v>
      </c>
    </row>
    <row r="16" spans="2:8" ht="17.399999999999999">
      <c r="B16" s="21" t="s">
        <v>160</v>
      </c>
      <c r="C16" s="15" t="s">
        <v>66</v>
      </c>
      <c r="D16" s="15" t="s">
        <v>69</v>
      </c>
      <c r="E16" s="15" t="s">
        <v>161</v>
      </c>
      <c r="F16" s="15" t="s">
        <v>49</v>
      </c>
      <c r="G16" s="15" t="s">
        <v>162</v>
      </c>
      <c r="H16" s="22" t="s">
        <v>31</v>
      </c>
    </row>
    <row r="17" spans="2:8" ht="28.8">
      <c r="B17" s="21" t="s">
        <v>163</v>
      </c>
      <c r="C17" s="15" t="s">
        <v>88</v>
      </c>
      <c r="D17" s="16" t="s">
        <v>93</v>
      </c>
      <c r="E17" s="15" t="s">
        <v>164</v>
      </c>
      <c r="F17" s="15" t="s">
        <v>90</v>
      </c>
      <c r="G17" s="15" t="s">
        <v>100</v>
      </c>
      <c r="H17" s="22" t="s">
        <v>92</v>
      </c>
    </row>
    <row r="18" spans="2:8" ht="28.8">
      <c r="B18" s="21" t="s">
        <v>165</v>
      </c>
      <c r="C18" s="15" t="s">
        <v>98</v>
      </c>
      <c r="D18" s="16" t="s">
        <v>102</v>
      </c>
      <c r="E18" s="13" t="s">
        <v>166</v>
      </c>
      <c r="F18" s="13" t="s">
        <v>49</v>
      </c>
      <c r="G18" s="13" t="s">
        <v>100</v>
      </c>
      <c r="H18" s="23" t="s">
        <v>13</v>
      </c>
    </row>
    <row r="19" spans="2:8" ht="28.8">
      <c r="B19" s="21" t="s">
        <v>167</v>
      </c>
      <c r="C19" s="15" t="s">
        <v>111</v>
      </c>
      <c r="D19" s="16">
        <v>1.1000000000000001E-3</v>
      </c>
      <c r="E19" s="13" t="s">
        <v>112</v>
      </c>
      <c r="F19" s="15" t="s">
        <v>113</v>
      </c>
      <c r="G19" s="15" t="s">
        <v>114</v>
      </c>
      <c r="H19" s="22" t="s">
        <v>50</v>
      </c>
    </row>
    <row r="20" spans="2:8" ht="18" thickBot="1">
      <c r="B20" s="21" t="s">
        <v>168</v>
      </c>
      <c r="C20" s="24" t="s">
        <v>169</v>
      </c>
      <c r="D20" s="25" t="s">
        <v>128</v>
      </c>
      <c r="E20" s="26" t="s">
        <v>125</v>
      </c>
      <c r="F20" s="26" t="s">
        <v>126</v>
      </c>
      <c r="G20" s="26" t="s">
        <v>127</v>
      </c>
      <c r="H20" s="27" t="s">
        <v>50</v>
      </c>
    </row>
  </sheetData>
  <mergeCells count="25">
    <mergeCell ref="C6:C8"/>
    <mergeCell ref="E6:E8"/>
    <mergeCell ref="F6:F8"/>
    <mergeCell ref="G6:G8"/>
    <mergeCell ref="H6:H8"/>
    <mergeCell ref="C3:C5"/>
    <mergeCell ref="E3:E5"/>
    <mergeCell ref="F3:F5"/>
    <mergeCell ref="G3:G5"/>
    <mergeCell ref="H3:H5"/>
    <mergeCell ref="C9:C10"/>
    <mergeCell ref="E9:E10"/>
    <mergeCell ref="F9:F10"/>
    <mergeCell ref="G9:G10"/>
    <mergeCell ref="H9:H10"/>
    <mergeCell ref="C11:C12"/>
    <mergeCell ref="E11:E12"/>
    <mergeCell ref="F11:F12"/>
    <mergeCell ref="G11:G12"/>
    <mergeCell ref="H11:H12"/>
    <mergeCell ref="C13:C14"/>
    <mergeCell ref="E13:E14"/>
    <mergeCell ref="F13:F14"/>
    <mergeCell ref="G13:G14"/>
    <mergeCell ref="H13:H1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AC510-2978-B948-986E-0965FD66F613}">
  <dimension ref="I7:P48"/>
  <sheetViews>
    <sheetView topLeftCell="B4" workbookViewId="0">
      <selection activeCell="K23" sqref="K23"/>
    </sheetView>
  </sheetViews>
  <sheetFormatPr defaultColWidth="11.44140625" defaultRowHeight="14.4"/>
  <sheetData>
    <row r="7" spans="9:13">
      <c r="M7">
        <f>LN(2)/15</f>
        <v>4.6209812037329684E-2</v>
      </c>
    </row>
    <row r="16" spans="9:13">
      <c r="I16">
        <f>1/3.7</f>
        <v>0.27027027027027023</v>
      </c>
    </row>
    <row r="18" spans="9:16">
      <c r="I18">
        <f>0.27/5</f>
        <v>5.4000000000000006E-2</v>
      </c>
    </row>
    <row r="19" spans="9:16">
      <c r="J19">
        <f>0.27/330</f>
        <v>8.1818181818181827E-4</v>
      </c>
      <c r="K19">
        <f>EXP(8)</f>
        <v>2980.9579870417283</v>
      </c>
    </row>
    <row r="22" spans="9:16">
      <c r="K22">
        <f>LN(2)/240</f>
        <v>2.8881132523331052E-3</v>
      </c>
    </row>
    <row r="26" spans="9:16">
      <c r="P26">
        <f>60*P25</f>
        <v>0</v>
      </c>
    </row>
    <row r="38" spans="9:11">
      <c r="I38">
        <f>LN(2)/8.6</f>
        <v>8.0598509367435497E-2</v>
      </c>
      <c r="J38">
        <f>LN(2)/7.3</f>
        <v>9.4951668569855527E-2</v>
      </c>
      <c r="K38">
        <f>LN(2)/9.9</f>
        <v>7.0014866723226793E-2</v>
      </c>
    </row>
    <row r="40" spans="9:11">
      <c r="J40" t="s">
        <v>75</v>
      </c>
    </row>
    <row r="42" spans="9:11">
      <c r="K42">
        <f>LN(2)/3</f>
        <v>0.23104906018664842</v>
      </c>
    </row>
    <row r="48" spans="9:11">
      <c r="J48">
        <f>LN(2)/5</f>
        <v>0.13862943611198905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f6b6dd5b-f02f-441a-99a0-162ac5060bd2}" enabled="0" method="" siteId="{f6b6dd5b-f02f-441a-99a0-162ac5060b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all_params</vt:lpstr>
      <vt:lpstr>Selected parameters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Imoukhede Lab</dc:creator>
  <cp:keywords/>
  <dc:description/>
  <cp:lastModifiedBy>Ezgi Ayaz</cp:lastModifiedBy>
  <cp:revision/>
  <dcterms:created xsi:type="dcterms:W3CDTF">2023-04-20T20:07:00Z</dcterms:created>
  <dcterms:modified xsi:type="dcterms:W3CDTF">2024-03-08T23:01:37Z</dcterms:modified>
  <cp:category/>
  <cp:contentStatus/>
</cp:coreProperties>
</file>